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2570" windowHeight="13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9" authorId="0">
      <text>
        <r>
          <rPr>
            <b/>
            <sz val="12"/>
            <rFont val="Times New Roman"/>
            <family val="1"/>
          </rPr>
          <t>Примечание: 
форма № П-4* гр.1 стр.13 раздела 2 «Движение работников»; для 2009 г. - форма № П-4* гр.1 стр.22 раздела 3 «Движение работников»</t>
        </r>
      </text>
    </comment>
    <comment ref="A20" authorId="0">
      <text>
        <r>
          <rPr>
            <b/>
            <sz val="12"/>
            <rFont val="Times New Roman"/>
            <family val="1"/>
          </rPr>
          <t>Примечание:
форма № П-4 гр. 2 стр. 01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12"/>
            <rFont val="Times New Roman"/>
            <family val="1"/>
          </rPr>
          <t xml:space="preserve">Источник:
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
Примечание: 1) Г(т) – текущий год (год проведения конкурса); 2)Численность принятых работников на дополнительно введенные рабочие места определяется без учета работников организаций, привлеченных к выполнению работ временного характера или общественных работ на условиях внутреннего совместительства в связи с мерами, принятыми по снижению напряженности на рынке труда.
</t>
        </r>
      </text>
    </comment>
    <comment ref="A94" authorId="0">
      <text>
        <r>
          <rPr>
            <b/>
            <sz val="12"/>
            <rFont val="Times New Roman"/>
            <family val="1"/>
          </rPr>
          <t>Примечание:
Форма федерального статистического наблюдения № 11 «Сведения о наличии и движении основных фондов (средств) и других нефинансовых активов»  - по крупным и средним коммерческим организациям и №11 (краткая) «Сведения о наличии и движении основных фондов (средств) некоммерческих организаций» - по некоммерческим организациям - из отчетов за три года, предшествующих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95" authorId="0">
      <text>
        <r>
          <rPr>
            <b/>
            <sz val="12"/>
            <rFont val="Times New Roman"/>
            <family val="1"/>
          </rPr>
          <t>Примечание:
форма № 11 гр. 4 стр. 01 Раздела I «Наличие, движение и состав основных фондов»</t>
        </r>
        <r>
          <rPr>
            <sz val="12"/>
            <rFont val="Times New Roman"/>
            <family val="1"/>
          </rPr>
          <t xml:space="preserve">
</t>
        </r>
      </text>
    </comment>
    <comment ref="A96" authorId="0">
      <text>
        <r>
          <rPr>
            <b/>
            <sz val="12"/>
            <rFont val="Times New Roman"/>
            <family val="1"/>
          </rPr>
          <t>Примечание:
форма № 11 гр. 9 стр. 01 Раздела I «Наличие, движение и состав основных фондов»</t>
        </r>
        <r>
          <rPr>
            <sz val="8"/>
            <rFont val="Tahoma"/>
            <family val="2"/>
          </rPr>
          <t xml:space="preserve">
</t>
        </r>
      </text>
    </comment>
    <comment ref="A111" authorId="0">
      <text>
        <r>
          <rPr>
            <b/>
            <sz val="12"/>
            <rFont val="Times New Roman"/>
            <family val="1"/>
          </rPr>
          <t xml:space="preserve">Источник:
Форма федерального статистического наблюдения № П-4 «Сведения о численности, заработной плате и движении работников» помесячно по четырем годам, предшествующим проведению конкурса (годовые - для юридических лиц, средняя численности работников которых не превышает 15 человек)
Примечание: Индекс потребительских цен (с начала года): 2009 г. -  108,8, 2010 г. – 108,8, 2011 г. – 106,1, последующие годы смотреть на сайте Росстата.
</t>
        </r>
      </text>
    </comment>
    <comment ref="A112" authorId="0">
      <text>
        <r>
          <rPr>
            <b/>
            <sz val="12"/>
            <rFont val="Times New Roman"/>
            <family val="1"/>
          </rPr>
          <t>Уточнение:
форма П-4 гр. 7 стр. 01 раздела 1 «Численность, начисленная заработная плата работников и отработанное время»</t>
        </r>
      </text>
    </comment>
    <comment ref="A113" authorId="0">
      <text>
        <r>
          <rPr>
            <b/>
            <sz val="12"/>
            <rFont val="Times New Roman"/>
            <family val="1"/>
          </rPr>
          <t>Уточнение:
форма П-4 гр. 1 стр. 01 раздела 1 «Численность, начисленная заработная плата работников и отработанное время»</t>
        </r>
      </text>
    </comment>
    <comment ref="A133" authorId="0">
      <text>
        <r>
          <rPr>
            <b/>
            <sz val="12"/>
            <rFont val="Times New Roman"/>
            <family val="1"/>
          </rPr>
          <t>Примечание:
данные Росстата, их можно взять на сайте Минздравсоцразвития России в разделе конкурса вместе с формами для заполнения по номинациям</t>
        </r>
        <r>
          <rPr>
            <sz val="8"/>
            <rFont val="Tahoma"/>
            <family val="2"/>
          </rPr>
          <t xml:space="preserve">
</t>
        </r>
      </text>
    </comment>
    <comment ref="A149" authorId="0">
      <text>
        <r>
          <rPr>
            <b/>
            <sz val="12"/>
            <rFont val="Times New Roman"/>
            <family val="1"/>
          </rPr>
          <t>Источник:
наименьший размер оплаты труда работников, предусмотренный коллективным договором, либо наименьшая тарифная ставка (оклад), предусмотренная в штатном расписании организации</t>
        </r>
      </text>
    </comment>
    <comment ref="A167" authorId="0">
      <text>
        <r>
          <rPr>
            <b/>
            <sz val="12"/>
            <rFont val="Times New Roman"/>
            <family val="1"/>
          </rPr>
          <t>Источники: 
сведения о фактическом исполнении обязательств работодателя, предусмотренных коллективным договором,  о реализации иных локальных нормативных актов</t>
        </r>
      </text>
    </comment>
    <comment ref="A210" authorId="0">
      <text>
        <r>
          <rPr>
            <b/>
            <sz val="12"/>
            <rFont val="Times New Roman"/>
            <family val="1"/>
          </rPr>
          <t>Источник:
Заявка работодателей, заказчиков работ (услуг), в том числе иностранных граждан, зарегистрированных в качестве индивидуальных предпринимателей, о потребности в рабочей силе для замещения вакантных и создаваемых рабочих мест иностранными работниками на текущий год (утверждена Приказом Минздравсоцразвития России от 13.07.2010 № 514н)</t>
        </r>
        <r>
          <rPr>
            <sz val="8"/>
            <rFont val="Tahoma"/>
            <family val="2"/>
          </rPr>
          <t xml:space="preserve">
</t>
        </r>
      </text>
    </comment>
    <comment ref="A211" authorId="0">
      <text>
        <r>
          <rPr>
            <b/>
            <sz val="12"/>
            <rFont val="Times New Roman"/>
            <family val="1"/>
          </rPr>
          <t>Уточнение:
сумма строк по гр. 6 вышеуказанного источника</t>
        </r>
        <r>
          <rPr>
            <sz val="8"/>
            <rFont val="Tahoma"/>
            <family val="2"/>
          </rPr>
          <t xml:space="preserve">
</t>
        </r>
      </text>
    </comment>
    <comment ref="A212" authorId="0">
      <text>
        <r>
          <rPr>
            <b/>
            <sz val="12"/>
            <rFont val="Times New Roman"/>
            <family val="1"/>
          </rPr>
          <t>Уточнение:
сумма строк по гр. 7 вышеуказанного источника</t>
        </r>
      </text>
    </comment>
    <comment ref="A227" authorId="0">
      <text>
        <r>
          <rPr>
            <b/>
            <sz val="12"/>
            <rFont val="Times New Roman"/>
            <family val="1"/>
          </rPr>
          <t xml:space="preserve">Источник:
данные первичной кадровой учетной документации (при наличии)
</t>
        </r>
      </text>
    </comment>
    <comment ref="A228" authorId="0">
      <text>
        <r>
          <rPr>
            <b/>
            <sz val="12"/>
            <rFont val="Times New Roman"/>
            <family val="1"/>
          </rPr>
          <t>Источник:
форма № П-4 гр. 1 стр. 01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50" authorId="1">
      <text>
        <r>
          <rPr>
            <b/>
            <sz val="12"/>
            <rFont val="Times New Roman"/>
            <family val="1"/>
          </rPr>
          <t>Источник:
данные Росстата, их можно взять на сайте Минздравсоцразвития России в разделе конкурса вместе с формами для заполнения по номинациям</t>
        </r>
      </text>
    </comment>
    <comment ref="A9" authorId="0">
      <text>
        <r>
          <rPr>
            <b/>
            <sz val="12"/>
            <rFont val="Times New Roman"/>
            <family val="1"/>
          </rPr>
          <t>Источники: 
1) политика и(или) план действий (перечень мероприятий), свидетельствующие о системном подходе по организации деятельности в рамках номинации, локальные нормативные акты организации по их разработке и утверждению; 
2) локальные нормативные акты организации, регламентирующие соответствующие мероприятия, официальные отчеты (социальные), адреса соответствующих интернет - ресурсов, публикации в средствах массовой информации и другие.</t>
        </r>
      </text>
    </comment>
    <comment ref="A239" authorId="0">
      <text>
        <r>
          <rPr>
            <b/>
            <sz val="12"/>
            <rFont val="Times New Roman"/>
            <family val="1"/>
          </rPr>
          <t>Источник: 
трудовой договор, локальный нормативный акт
Примечание:
Баллы начисляются при наличии женщин с детьми дошкольного и младшего школьного возраста, женщин с детьми-инвалидами, работающих на дому, либо в условиях скользящего (гибкого) графика работы.</t>
        </r>
      </text>
    </comment>
  </commentList>
</comments>
</file>

<file path=xl/sharedStrings.xml><?xml version="1.0" encoding="utf-8"?>
<sst xmlns="http://schemas.openxmlformats.org/spreadsheetml/2006/main" count="248" uniqueCount="181">
  <si>
    <t>Численность принятых работников на дополнительно введенные  рабочие места, человек</t>
  </si>
  <si>
    <t>Средняя численность работников, человек</t>
  </si>
  <si>
    <t>Наименование показателя</t>
  </si>
  <si>
    <t xml:space="preserve">Количество баллов </t>
  </si>
  <si>
    <t xml:space="preserve">Увеличения полной учетной стоимости основных фондов за счет создания новой стоимости (ввода в действие основных фондов, модернизации, реконструкции), тыс. рублей </t>
  </si>
  <si>
    <t>Величина основных фондов по полной учетной стоимости на конец предшествующего года, тыс. рублей</t>
  </si>
  <si>
    <t xml:space="preserve">Суммарный фонд начисленной заработной платы работников за год, тыс. рублей </t>
  </si>
  <si>
    <t xml:space="preserve">Среднегодовая численность работников, человек </t>
  </si>
  <si>
    <t>Индекс потребительских цен (данные Росстата), %</t>
  </si>
  <si>
    <t>Отметить V при наличии</t>
  </si>
  <si>
    <t>Количество баллов</t>
  </si>
  <si>
    <t>Предоставление жилья</t>
  </si>
  <si>
    <t>Оплата аренды жилья</t>
  </si>
  <si>
    <t>Отчисления в негосударственный пенсионный фонд</t>
  </si>
  <si>
    <t>Дополнительное пенсионное страхование, в том числе софинансирование платежей на накопительную часть пенсии</t>
  </si>
  <si>
    <t>Доплата до фактического заработка при временной нетрудоспособности</t>
  </si>
  <si>
    <t>Оплата питания в течение рабочего времени</t>
  </si>
  <si>
    <t>Оплата культурно-массовых мероприятий</t>
  </si>
  <si>
    <t>Наличие детского сада</t>
  </si>
  <si>
    <t>Материальная помощь</t>
  </si>
  <si>
    <t>Возмещение платы работников за содержание детей в дошкольных и общеобразовательных учреждениях</t>
  </si>
  <si>
    <t>Оценка показателя</t>
  </si>
  <si>
    <t>Критерии оценки, %</t>
  </si>
  <si>
    <t>От 0,31 до 0,40</t>
  </si>
  <si>
    <t>От 0,21 до 0,30</t>
  </si>
  <si>
    <t>От 0,11 до 0,20</t>
  </si>
  <si>
    <t>От 0,06 до 0,10</t>
  </si>
  <si>
    <t>0,05 и менее</t>
  </si>
  <si>
    <t xml:space="preserve">От 50,1 и более  </t>
  </si>
  <si>
    <t>От 40,1 до 50,0</t>
  </si>
  <si>
    <t>От 30,1 до 40,0</t>
  </si>
  <si>
    <t>От 20,1 до 30,0</t>
  </si>
  <si>
    <t>От 10,1 до 20,0</t>
  </si>
  <si>
    <t>10,0 и менее</t>
  </si>
  <si>
    <t>От 1,16 и более</t>
  </si>
  <si>
    <t>От 1,11 до 1,15</t>
  </si>
  <si>
    <t>От 1,06 до 1,10</t>
  </si>
  <si>
    <t>От 1,01 до 1,05</t>
  </si>
  <si>
    <t>1,0 и менее</t>
  </si>
  <si>
    <t>От 150,0 и более</t>
  </si>
  <si>
    <t>От 135,1 до 149,9</t>
  </si>
  <si>
    <t>От 120,1 до 135,0</t>
  </si>
  <si>
    <t>От 105,1 до 120,0</t>
  </si>
  <si>
    <t>От 95,1 до 105,0</t>
  </si>
  <si>
    <t>95,0 и менее</t>
  </si>
  <si>
    <t xml:space="preserve">От 130,1 и более   </t>
  </si>
  <si>
    <t>От 125,1 до 130,0</t>
  </si>
  <si>
    <t>От 120,1 до 125,0</t>
  </si>
  <si>
    <t>От 115,1 до 120,0</t>
  </si>
  <si>
    <t>От 105,1 до 115,0</t>
  </si>
  <si>
    <t>От 100,0 до 105,0</t>
  </si>
  <si>
    <t>Менее 100,0</t>
  </si>
  <si>
    <t>минус 5</t>
  </si>
  <si>
    <t>Общая численность работников организации</t>
  </si>
  <si>
    <t xml:space="preserve">Численность иностранных работников </t>
  </si>
  <si>
    <t>От 90,1 до 95,0</t>
  </si>
  <si>
    <t>Более 4,0</t>
  </si>
  <si>
    <t>От 2,0 до 4,0</t>
  </si>
  <si>
    <t>Менее 2,0</t>
  </si>
  <si>
    <t xml:space="preserve">                                                 (подпись)</t>
  </si>
  <si>
    <t xml:space="preserve">  (Ф.И.О.)</t>
  </si>
  <si>
    <t xml:space="preserve">   
________________       
</t>
  </si>
  <si>
    <t>Руководитель организации  __________________________</t>
  </si>
  <si>
    <t xml:space="preserve">М.П. </t>
  </si>
  <si>
    <t>* при наличии профсоюзной организации</t>
  </si>
  <si>
    <t>Председатель</t>
  </si>
  <si>
    <t>профсоюзной организации* __________________________</t>
  </si>
  <si>
    <t>Главный бухгалтер                __________________________</t>
  </si>
  <si>
    <t>-</t>
  </si>
  <si>
    <t>Коли-чество баллов</t>
  </si>
  <si>
    <t>Всего баллов по номинации</t>
  </si>
  <si>
    <t>Сведения</t>
  </si>
  <si>
    <t>для оценки участников конкурса по номинации</t>
  </si>
  <si>
    <t>Оплата обучения работников</t>
  </si>
  <si>
    <t>Предоставление работникам беспроцентных денежных ссуд на обучение</t>
  </si>
  <si>
    <t>Предоставление работникам беспроцентных денежных ссуд на лечение</t>
  </si>
  <si>
    <t>Компенсация расходов, связанных с оплатой услуг на занятие физической культурой и массовым спортом</t>
  </si>
  <si>
    <t>Предоставление работникам беспроцентных денежных ссуд на приобретение жилья</t>
  </si>
  <si>
    <t>______________________________________________________________________________</t>
  </si>
  <si>
    <t>(наименование юридического лица, филиала - заявителя)</t>
  </si>
  <si>
    <r>
      <t xml:space="preserve">Количество баллов </t>
    </r>
    <r>
      <rPr>
        <sz val="12"/>
        <rFont val="Times New Roman"/>
        <family val="1"/>
      </rPr>
      <t>(согласно нижеприведенной таблице)</t>
    </r>
  </si>
  <si>
    <t>Среднемесячная номинальная начисленная заработная плата в регионе по соответствующему виду экономической деятельности (данные Росстата)</t>
  </si>
  <si>
    <t>Величина прожиточного минимума трудоспособного населения в регионе, рублей в месяц (данные Росстата)</t>
  </si>
  <si>
    <t>Численность инвалидов в организации по состоянию на конец года, предшествующего проведению конкурса, человек</t>
  </si>
  <si>
    <t>1. Системность деятельности организации</t>
  </si>
  <si>
    <t>2. Создание новых рабочих мест и модернизация имеющихся рабочих мест</t>
  </si>
  <si>
    <t>Г(т) - 3</t>
  </si>
  <si>
    <t>Г(т) - 2</t>
  </si>
  <si>
    <t xml:space="preserve"> Г(т) - 1</t>
  </si>
  <si>
    <t>От 0,41 до 1,0</t>
  </si>
  <si>
    <t>От 3,1 до 5,0</t>
  </si>
  <si>
    <t>От 1,1 до 3,0</t>
  </si>
  <si>
    <t>От 5,1 до 7,0</t>
  </si>
  <si>
    <t>От 7,1 до 10,0</t>
  </si>
  <si>
    <t>От 10,1 и более</t>
  </si>
  <si>
    <t>Г(т) - 4</t>
  </si>
  <si>
    <t>Величина наименьшего размера оплаты труда работников  организации, рублей в месяц</t>
  </si>
  <si>
    <t>Добровольное страхование здоровья (обеспечение полисами ДМС)</t>
  </si>
  <si>
    <t>Оплата (или компенсация стоимости) путевок в детские оздоровительные лагеря и др. для детей работников</t>
  </si>
  <si>
    <t>3. Заработная плата и социальный пакет</t>
  </si>
  <si>
    <t>4. Использование кадрового потенциала</t>
  </si>
  <si>
    <t xml:space="preserve"> Г(т) - 1   (по сост. на 1 января)</t>
  </si>
  <si>
    <t>Г(т) - 1 (декабрь)</t>
  </si>
  <si>
    <t>Использование гибких форм занятости:</t>
  </si>
  <si>
    <t>надомный труд</t>
  </si>
  <si>
    <t>скользящий (гибкий) график работы</t>
  </si>
  <si>
    <t>Дата: «______»__________20___ г.</t>
  </si>
  <si>
    <t>а) свыше 600 сотрудников:</t>
  </si>
  <si>
    <t>б) свыше 250 до 600 сотрудников:</t>
  </si>
  <si>
    <t>от 15,1</t>
  </si>
  <si>
    <t>12,6 до 15,0</t>
  </si>
  <si>
    <t>10,1 до 12,5</t>
  </si>
  <si>
    <t>8,4 до 10,0</t>
  </si>
  <si>
    <t>5,9 до 8,3</t>
  </si>
  <si>
    <t>4,2 до 5,8</t>
  </si>
  <si>
    <t>3,4 до 4,1</t>
  </si>
  <si>
    <t>2,6 до 3,3</t>
  </si>
  <si>
    <t>1,7 до 2,5</t>
  </si>
  <si>
    <t>0,9 до 1,7</t>
  </si>
  <si>
    <t>0,8 и менее</t>
  </si>
  <si>
    <t>в) свыше 100 до 250 сотрудников:</t>
  </si>
  <si>
    <t>от 20,1</t>
  </si>
  <si>
    <t>15,8 до 20,0</t>
  </si>
  <si>
    <t>13,0 до 15,7</t>
  </si>
  <si>
    <t>10,1 до 12,9</t>
  </si>
  <si>
    <t>8,7 до 10,0</t>
  </si>
  <si>
    <t>5,8 до 8,6</t>
  </si>
  <si>
    <t>4,4 до 5,7</t>
  </si>
  <si>
    <t>3,0 до 4,3</t>
  </si>
  <si>
    <t>1,8 до 2,9</t>
  </si>
  <si>
    <t>1,2 до 1,7</t>
  </si>
  <si>
    <t>1,1 и менее</t>
  </si>
  <si>
    <t>г)  свыше 15 до 100 сотрудников:</t>
  </si>
  <si>
    <t>от 30,1</t>
  </si>
  <si>
    <t>20,1 до 30,0</t>
  </si>
  <si>
    <t>14,1 до 20,0</t>
  </si>
  <si>
    <t>10,1 до 14,0</t>
  </si>
  <si>
    <t>6,1 до 10,0</t>
  </si>
  <si>
    <t>4,1 до 6,0</t>
  </si>
  <si>
    <t>4,0 и менее</t>
  </si>
  <si>
    <t>е) до 15 сотрудников:</t>
  </si>
  <si>
    <t>от 50,1</t>
  </si>
  <si>
    <t>от 37,6 до 50,0</t>
  </si>
  <si>
    <t>от 25,1 до 37,6</t>
  </si>
  <si>
    <t>от 12,5 до 25,0</t>
  </si>
  <si>
    <t>12,4  и менее</t>
  </si>
  <si>
    <t>* - выбор шкалы критериев оценки осуществляется по среднему значению за 3 года показателя "Средняя численность работников"</t>
  </si>
  <si>
    <t>** - значение заполняется вручную согласно нижеприведенной таблице в соответствии со шкалой критериев оценки, выбор которой осуществляется по среднему значению за 3 года показателя "Средняя численность работников"</t>
  </si>
  <si>
    <t>Средняя численность работников, человек*</t>
  </si>
  <si>
    <r>
      <t xml:space="preserve">Количество баллов </t>
    </r>
    <r>
      <rPr>
        <sz val="12"/>
        <rFont val="Times New Roman"/>
        <family val="1"/>
      </rPr>
      <t>(согласно нижеприведенной таблице)**</t>
    </r>
  </si>
  <si>
    <t xml:space="preserve">2.2. Отношение суммарного за три года, предшествующих проведению конкурса, увеличения полной учетной стоимости основных фондов за счет создания новой стоимости к величине основных фондов по полной учетной стоимости на конец предшествующего проведению конкурса года, % </t>
  </si>
  <si>
    <t>Среднее значение отношения численности принятых работников на дополнительно введенные (созданные) рабочие места к средней численности работников за  три года, предшествующих году проведения конкурса, %</t>
  </si>
  <si>
    <r>
      <t xml:space="preserve">иные гибкие формы занятости </t>
    </r>
    <r>
      <rPr>
        <b/>
        <i/>
        <u val="single"/>
        <sz val="12"/>
        <rFont val="Times New Roman"/>
        <family val="1"/>
      </rPr>
      <t>(не более 2 мероприятий)</t>
    </r>
    <r>
      <rPr>
        <sz val="12"/>
        <rFont val="Times New Roman"/>
        <family val="1"/>
      </rPr>
      <t>:</t>
    </r>
  </si>
  <si>
    <t xml:space="preserve">наличие собственной медицинской службы в организации (медсанчасть, медпункт, медкабинет и т.п.) </t>
  </si>
  <si>
    <t xml:space="preserve">Наличие собственного пункта питания в организации (столовая, выделенное и оборудованное помещение для приёма пиши и т.п.) </t>
  </si>
  <si>
    <t>Оплата (частичное) лечения табакокурения за счет средств предприятия</t>
  </si>
  <si>
    <t>Среднемесячные социальные выплаты в расчете на одного работника (более 10001 руб.)</t>
  </si>
  <si>
    <t>1.1. Наличие политики, плана действий (перечня мероприятий)</t>
  </si>
  <si>
    <t>2.1. Отношение численности принятых работников на дополнительно введенные  рабочие места к средней численности работников, %</t>
  </si>
  <si>
    <t>3.2. Отношение размера среднемесячной номинальной начисленной заработной платы в организации к размеру среднемесячной номинальной начисленной заработной платы в регионе по соответствующему виду экономической деятельности, %</t>
  </si>
  <si>
    <t>3.3. Отношение величины минимального размера оплаты труда в организации к уровню прожиточного минимума трудоспособного населения в регионе, %</t>
  </si>
  <si>
    <t>Среднемесячные социальные выплаты в расчете на одного работника (от 5001 до 10000 руб.)</t>
  </si>
  <si>
    <t>Среднемесячные социальные выплаты в расчете на одного работника (от 2001 до 5000 руб.)</t>
  </si>
  <si>
    <t>Среднемесячные социальные выплаты в расчете на одного работника (от 1001 до 2000 руб.)</t>
  </si>
  <si>
    <t>2. «За создание и развитие рабочих мест в организациях непроизводственной сферы»</t>
  </si>
  <si>
    <t xml:space="preserve">4.1. Отношение численности работников из числа российских граждан к общей численности работников организации, % </t>
  </si>
  <si>
    <t>80,0 и менее</t>
  </si>
  <si>
    <t>От 80,1 до 85,0</t>
  </si>
  <si>
    <t>От 85,1 до 90,0</t>
  </si>
  <si>
    <t>От 95,1 до 99,9</t>
  </si>
  <si>
    <t xml:space="preserve">4.2. Доля инвалидов в общей численности работников, % </t>
  </si>
  <si>
    <r>
      <t xml:space="preserve">Иные социальные гарантии работникам, в том числе членам их семей                                           </t>
    </r>
    <r>
      <rPr>
        <b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(не более 12 гарантий)</t>
    </r>
    <r>
      <rPr>
        <sz val="12"/>
        <rFont val="Times New Roman"/>
        <family val="1"/>
      </rPr>
      <t>:</t>
    </r>
  </si>
  <si>
    <t>3.4. Социальный пакет</t>
  </si>
  <si>
    <t>Наличие оборудованных мест для занятий физической культурой</t>
  </si>
  <si>
    <t>1.2. Информирование о социальных результатах деятельности организации (интернет - ресурсы, официальные отчеты (социальные), информационные листки и другие) при подтверждении документами,</t>
  </si>
  <si>
    <t>заявлено, но не подтверждено документами</t>
  </si>
  <si>
    <t xml:space="preserve">Рост реальной начисленной заработной платы к предыдущему году, единиц </t>
  </si>
  <si>
    <t>Рост среднемесячной номинальной начисленной заработной платы к предыдущему году, %</t>
  </si>
  <si>
    <t>Среднемесячная номинальная начисленная заработная плата, рублей</t>
  </si>
  <si>
    <t>Среднемесячная номинальная начисленная заработная плата, рублей 
(стр. 3 из расчета предыдущего показателя)</t>
  </si>
  <si>
    <t>3.1. Цепной индекс реальной заработной платы, единиц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</si>
</sst>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0000000"/>
    <numFmt numFmtId="172" formatCode="0.000000000"/>
    <numFmt numFmtId="173" formatCode="0.0000000"/>
    <numFmt numFmtId="174" formatCode="0.000000"/>
    <numFmt numFmtId="175" formatCode="0.0"/>
    <numFmt numFmtId="176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sz val="13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center" wrapText="1"/>
    </xf>
    <xf numFmtId="175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75" fontId="3" fillId="33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31" borderId="13" xfId="0" applyFont="1" applyFill="1" applyBorder="1" applyAlignment="1">
      <alignment vertical="center" wrapText="1"/>
    </xf>
    <xf numFmtId="0" fontId="3" fillId="31" borderId="14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justify" vertical="top" wrapText="1"/>
    </xf>
    <xf numFmtId="0" fontId="4" fillId="31" borderId="15" xfId="0" applyFont="1" applyFill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top" wrapText="1"/>
    </xf>
    <xf numFmtId="1" fontId="47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7" fillId="0" borderId="11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1"/>
  <sheetViews>
    <sheetView tabSelected="1" view="pageBreakPreview" zoomScaleSheetLayoutView="100" zoomScalePageLayoutView="0" workbookViewId="0" topLeftCell="A103">
      <selection activeCell="E117" sqref="E117"/>
    </sheetView>
  </sheetViews>
  <sheetFormatPr defaultColWidth="9.00390625" defaultRowHeight="12.75"/>
  <cols>
    <col min="1" max="1" width="41.25390625" style="1" customWidth="1"/>
    <col min="2" max="2" width="13.75390625" style="1" customWidth="1"/>
    <col min="3" max="4" width="13.00390625" style="1" customWidth="1"/>
    <col min="5" max="5" width="12.375" style="1" customWidth="1"/>
    <col min="6" max="6" width="18.125" style="1" customWidth="1"/>
    <col min="7" max="16384" width="9.125" style="1" customWidth="1"/>
  </cols>
  <sheetData>
    <row r="1" spans="1:5" ht="24.75" customHeight="1">
      <c r="A1" s="52" t="s">
        <v>78</v>
      </c>
      <c r="B1" s="52"/>
      <c r="C1" s="52"/>
      <c r="D1" s="52"/>
      <c r="E1" s="52"/>
    </row>
    <row r="2" spans="1:5" ht="18" customHeight="1">
      <c r="A2" s="52" t="s">
        <v>79</v>
      </c>
      <c r="B2" s="52"/>
      <c r="C2" s="52"/>
      <c r="D2" s="52"/>
      <c r="E2" s="52"/>
    </row>
    <row r="3" spans="1:5" ht="19.5" customHeight="1">
      <c r="A3" s="75" t="s">
        <v>71</v>
      </c>
      <c r="B3" s="75"/>
      <c r="C3" s="75"/>
      <c r="D3" s="75"/>
      <c r="E3" s="75"/>
    </row>
    <row r="4" spans="1:5" ht="15.75">
      <c r="A4" s="75" t="s">
        <v>72</v>
      </c>
      <c r="B4" s="75"/>
      <c r="C4" s="75"/>
      <c r="D4" s="75"/>
      <c r="E4" s="75"/>
    </row>
    <row r="5" spans="1:5" ht="16.5">
      <c r="A5" s="76" t="s">
        <v>164</v>
      </c>
      <c r="B5" s="76"/>
      <c r="C5" s="76"/>
      <c r="D5" s="76"/>
      <c r="E5" s="76"/>
    </row>
    <row r="6" spans="1:5" ht="15.75">
      <c r="A6" s="26"/>
      <c r="B6" s="26"/>
      <c r="C6" s="26"/>
      <c r="D6" s="26"/>
      <c r="E6" s="26"/>
    </row>
    <row r="7" ht="15.75"/>
    <row r="8" spans="1:5" ht="15.75">
      <c r="A8" s="46" t="s">
        <v>84</v>
      </c>
      <c r="B8" s="47"/>
      <c r="C8" s="47"/>
      <c r="D8" s="47"/>
      <c r="E8" s="48"/>
    </row>
    <row r="9" spans="1:5" ht="47.25">
      <c r="A9" s="46" t="s">
        <v>2</v>
      </c>
      <c r="B9" s="47"/>
      <c r="C9" s="48"/>
      <c r="D9" s="6" t="s">
        <v>9</v>
      </c>
      <c r="E9" s="7" t="s">
        <v>69</v>
      </c>
    </row>
    <row r="10" spans="1:5" ht="19.5" customHeight="1">
      <c r="A10" s="43" t="s">
        <v>157</v>
      </c>
      <c r="B10" s="44"/>
      <c r="C10" s="45"/>
      <c r="D10" s="30"/>
      <c r="E10" s="8">
        <v>3</v>
      </c>
    </row>
    <row r="11" spans="1:5" ht="66.75" customHeight="1">
      <c r="A11" s="49" t="s">
        <v>174</v>
      </c>
      <c r="B11" s="50"/>
      <c r="C11" s="51"/>
      <c r="D11" s="39"/>
      <c r="E11" s="40">
        <v>3</v>
      </c>
    </row>
    <row r="12" spans="1:5" ht="15.75">
      <c r="A12" s="49" t="s">
        <v>175</v>
      </c>
      <c r="B12" s="50"/>
      <c r="C12" s="51"/>
      <c r="D12" s="39"/>
      <c r="E12" s="40">
        <v>1</v>
      </c>
    </row>
    <row r="13" spans="1:5" ht="15.75">
      <c r="A13" s="5"/>
      <c r="B13" s="5"/>
      <c r="C13" s="5"/>
      <c r="D13" s="5"/>
      <c r="E13" s="18"/>
    </row>
    <row r="14" spans="1:5" ht="15.75">
      <c r="A14" s="43" t="s">
        <v>3</v>
      </c>
      <c r="B14" s="44"/>
      <c r="C14" s="44"/>
      <c r="D14" s="45"/>
      <c r="E14" s="2">
        <f>SUMIF(D10:D12,"V",E10:E12)</f>
        <v>0</v>
      </c>
    </row>
    <row r="15" spans="1:5" ht="15.75">
      <c r="A15" s="4"/>
      <c r="B15" s="4"/>
      <c r="C15" s="4"/>
      <c r="D15" s="4"/>
      <c r="E15" s="5"/>
    </row>
    <row r="16" ht="15.75"/>
    <row r="17" spans="1:5" ht="15.75">
      <c r="A17" s="46" t="s">
        <v>85</v>
      </c>
      <c r="B17" s="47"/>
      <c r="C17" s="47"/>
      <c r="D17" s="47"/>
      <c r="E17" s="48"/>
    </row>
    <row r="18" spans="1:5" ht="15.75">
      <c r="A18" s="46" t="s">
        <v>2</v>
      </c>
      <c r="B18" s="48"/>
      <c r="C18" s="6" t="s">
        <v>86</v>
      </c>
      <c r="D18" s="6" t="s">
        <v>87</v>
      </c>
      <c r="E18" s="6" t="s">
        <v>88</v>
      </c>
    </row>
    <row r="19" spans="1:5" ht="31.5" customHeight="1">
      <c r="A19" s="55" t="s">
        <v>0</v>
      </c>
      <c r="B19" s="57"/>
      <c r="C19" s="23"/>
      <c r="D19" s="23"/>
      <c r="E19" s="23"/>
    </row>
    <row r="20" spans="1:5" ht="15.75">
      <c r="A20" s="55" t="s">
        <v>148</v>
      </c>
      <c r="B20" s="57"/>
      <c r="C20" s="23"/>
      <c r="D20" s="23"/>
      <c r="E20" s="23"/>
    </row>
    <row r="21" spans="1:5" ht="47.25" customHeight="1">
      <c r="A21" s="61" t="s">
        <v>158</v>
      </c>
      <c r="B21" s="62"/>
      <c r="C21" s="19" t="e">
        <f>C19/C20*100</f>
        <v>#DIV/0!</v>
      </c>
      <c r="D21" s="19" t="e">
        <f>D19/D20*100</f>
        <v>#DIV/0!</v>
      </c>
      <c r="E21" s="19" t="e">
        <f>E19/E20*100</f>
        <v>#DIV/0!</v>
      </c>
    </row>
    <row r="22" ht="15.75"/>
    <row r="23" spans="1:5" ht="63" customHeight="1">
      <c r="A23" s="43" t="s">
        <v>151</v>
      </c>
      <c r="B23" s="44"/>
      <c r="C23" s="44"/>
      <c r="D23" s="45"/>
      <c r="E23" s="19" t="e">
        <f>ROUND(AVERAGE(C21:E21),2)</f>
        <v>#DIV/0!</v>
      </c>
    </row>
    <row r="24" spans="1:5" ht="15.75">
      <c r="A24" s="43" t="s">
        <v>149</v>
      </c>
      <c r="B24" s="44"/>
      <c r="C24" s="44"/>
      <c r="D24" s="45"/>
      <c r="E24" s="29"/>
    </row>
    <row r="25" ht="15.75"/>
    <row r="26" spans="1:5" ht="51" customHeight="1">
      <c r="A26" s="77" t="s">
        <v>147</v>
      </c>
      <c r="B26" s="77"/>
      <c r="C26" s="77"/>
      <c r="D26" s="77"/>
      <c r="E26" s="77"/>
    </row>
    <row r="27" spans="1:5" ht="15.75">
      <c r="A27" s="4"/>
      <c r="B27" s="4"/>
      <c r="C27" s="4"/>
      <c r="D27" s="4"/>
      <c r="E27" s="5"/>
    </row>
    <row r="28" spans="1:5" ht="15.75">
      <c r="A28" s="53" t="s">
        <v>21</v>
      </c>
      <c r="B28" s="53"/>
      <c r="C28" s="54"/>
      <c r="D28" s="54"/>
      <c r="E28" s="54"/>
    </row>
    <row r="29" spans="1:5" ht="15.75" customHeight="1">
      <c r="A29" s="8" t="s">
        <v>22</v>
      </c>
      <c r="B29" s="46" t="s">
        <v>10</v>
      </c>
      <c r="C29" s="47"/>
      <c r="D29" s="47"/>
      <c r="E29" s="48"/>
    </row>
    <row r="30" spans="1:5" ht="15.75">
      <c r="A30" s="32" t="s">
        <v>107</v>
      </c>
      <c r="B30" s="27"/>
      <c r="C30" s="27"/>
      <c r="D30" s="27"/>
      <c r="E30" s="28"/>
    </row>
    <row r="31" spans="1:5" ht="15.75" customHeight="1">
      <c r="A31" s="9" t="s">
        <v>94</v>
      </c>
      <c r="B31" s="46">
        <v>10</v>
      </c>
      <c r="C31" s="47"/>
      <c r="D31" s="47"/>
      <c r="E31" s="48"/>
    </row>
    <row r="32" spans="1:5" ht="15.75" customHeight="1">
      <c r="A32" s="9" t="s">
        <v>93</v>
      </c>
      <c r="B32" s="46">
        <v>9</v>
      </c>
      <c r="C32" s="47"/>
      <c r="D32" s="47"/>
      <c r="E32" s="48"/>
    </row>
    <row r="33" spans="1:5" ht="15.75" customHeight="1">
      <c r="A33" s="9" t="s">
        <v>92</v>
      </c>
      <c r="B33" s="46">
        <v>8</v>
      </c>
      <c r="C33" s="47"/>
      <c r="D33" s="47"/>
      <c r="E33" s="48"/>
    </row>
    <row r="34" spans="1:5" ht="15.75" customHeight="1">
      <c r="A34" s="9" t="s">
        <v>90</v>
      </c>
      <c r="B34" s="46">
        <v>7</v>
      </c>
      <c r="C34" s="47"/>
      <c r="D34" s="47"/>
      <c r="E34" s="48"/>
    </row>
    <row r="35" spans="1:5" ht="15.75" customHeight="1">
      <c r="A35" s="9" t="s">
        <v>91</v>
      </c>
      <c r="B35" s="46">
        <v>6</v>
      </c>
      <c r="C35" s="47"/>
      <c r="D35" s="47"/>
      <c r="E35" s="48"/>
    </row>
    <row r="36" spans="1:5" ht="15.75">
      <c r="A36" s="9" t="s">
        <v>89</v>
      </c>
      <c r="B36" s="46">
        <v>5</v>
      </c>
      <c r="C36" s="47"/>
      <c r="D36" s="47"/>
      <c r="E36" s="48"/>
    </row>
    <row r="37" spans="1:5" ht="15.75">
      <c r="A37" s="9" t="s">
        <v>23</v>
      </c>
      <c r="B37" s="46">
        <v>4</v>
      </c>
      <c r="C37" s="47"/>
      <c r="D37" s="47"/>
      <c r="E37" s="48"/>
    </row>
    <row r="38" spans="1:5" ht="15.75">
      <c r="A38" s="9" t="s">
        <v>24</v>
      </c>
      <c r="B38" s="46">
        <v>3</v>
      </c>
      <c r="C38" s="47"/>
      <c r="D38" s="47"/>
      <c r="E38" s="48"/>
    </row>
    <row r="39" spans="1:5" ht="15.75">
      <c r="A39" s="9" t="s">
        <v>25</v>
      </c>
      <c r="B39" s="46">
        <v>2</v>
      </c>
      <c r="C39" s="47"/>
      <c r="D39" s="47"/>
      <c r="E39" s="48"/>
    </row>
    <row r="40" spans="1:5" ht="15.75">
      <c r="A40" s="9" t="s">
        <v>26</v>
      </c>
      <c r="B40" s="46">
        <v>1</v>
      </c>
      <c r="C40" s="47"/>
      <c r="D40" s="47"/>
      <c r="E40" s="48"/>
    </row>
    <row r="41" spans="1:5" ht="15.75">
      <c r="A41" s="9" t="s">
        <v>27</v>
      </c>
      <c r="B41" s="46">
        <v>0</v>
      </c>
      <c r="C41" s="47"/>
      <c r="D41" s="47"/>
      <c r="E41" s="48"/>
    </row>
    <row r="42" spans="1:5" ht="15.75">
      <c r="A42" s="32" t="s">
        <v>108</v>
      </c>
      <c r="B42" s="27"/>
      <c r="C42" s="27"/>
      <c r="D42" s="27"/>
      <c r="E42" s="28"/>
    </row>
    <row r="43" spans="1:5" ht="15.75" customHeight="1">
      <c r="A43" s="9" t="s">
        <v>109</v>
      </c>
      <c r="B43" s="46">
        <v>10</v>
      </c>
      <c r="C43" s="47"/>
      <c r="D43" s="47"/>
      <c r="E43" s="48"/>
    </row>
    <row r="44" spans="1:5" ht="15.75" customHeight="1">
      <c r="A44" s="9" t="s">
        <v>110</v>
      </c>
      <c r="B44" s="46">
        <v>9</v>
      </c>
      <c r="C44" s="47"/>
      <c r="D44" s="47"/>
      <c r="E44" s="48"/>
    </row>
    <row r="45" spans="1:5" ht="15.75" customHeight="1">
      <c r="A45" s="9" t="s">
        <v>111</v>
      </c>
      <c r="B45" s="46">
        <v>8</v>
      </c>
      <c r="C45" s="47"/>
      <c r="D45" s="47"/>
      <c r="E45" s="48"/>
    </row>
    <row r="46" spans="1:5" ht="15.75" customHeight="1">
      <c r="A46" s="9" t="s">
        <v>112</v>
      </c>
      <c r="B46" s="46">
        <v>7</v>
      </c>
      <c r="C46" s="47"/>
      <c r="D46" s="47"/>
      <c r="E46" s="48"/>
    </row>
    <row r="47" spans="1:5" ht="15.75" customHeight="1">
      <c r="A47" s="9" t="s">
        <v>113</v>
      </c>
      <c r="B47" s="46">
        <v>6</v>
      </c>
      <c r="C47" s="47"/>
      <c r="D47" s="47"/>
      <c r="E47" s="48"/>
    </row>
    <row r="48" spans="1:5" ht="15.75">
      <c r="A48" s="9" t="s">
        <v>114</v>
      </c>
      <c r="B48" s="46">
        <v>5</v>
      </c>
      <c r="C48" s="47"/>
      <c r="D48" s="47"/>
      <c r="E48" s="48"/>
    </row>
    <row r="49" spans="1:5" ht="15.75">
      <c r="A49" s="9" t="s">
        <v>115</v>
      </c>
      <c r="B49" s="46">
        <v>4</v>
      </c>
      <c r="C49" s="47"/>
      <c r="D49" s="47"/>
      <c r="E49" s="48"/>
    </row>
    <row r="50" spans="1:5" ht="15.75">
      <c r="A50" s="9" t="s">
        <v>116</v>
      </c>
      <c r="B50" s="46">
        <v>3</v>
      </c>
      <c r="C50" s="47"/>
      <c r="D50" s="47"/>
      <c r="E50" s="48"/>
    </row>
    <row r="51" spans="1:5" ht="15.75">
      <c r="A51" s="9" t="s">
        <v>117</v>
      </c>
      <c r="B51" s="46">
        <v>2</v>
      </c>
      <c r="C51" s="47"/>
      <c r="D51" s="47"/>
      <c r="E51" s="48"/>
    </row>
    <row r="52" spans="1:5" ht="15.75">
      <c r="A52" s="9" t="s">
        <v>118</v>
      </c>
      <c r="B52" s="46">
        <v>1</v>
      </c>
      <c r="C52" s="47"/>
      <c r="D52" s="47"/>
      <c r="E52" s="48"/>
    </row>
    <row r="53" spans="1:5" ht="15.75">
      <c r="A53" s="9" t="s">
        <v>119</v>
      </c>
      <c r="B53" s="46">
        <v>0</v>
      </c>
      <c r="C53" s="47"/>
      <c r="D53" s="47"/>
      <c r="E53" s="48"/>
    </row>
    <row r="54" spans="1:5" ht="15.75">
      <c r="A54" s="32" t="s">
        <v>120</v>
      </c>
      <c r="B54" s="27"/>
      <c r="C54" s="27"/>
      <c r="D54" s="27"/>
      <c r="E54" s="28"/>
    </row>
    <row r="55" spans="1:5" ht="15.75" customHeight="1">
      <c r="A55" s="9" t="s">
        <v>121</v>
      </c>
      <c r="B55" s="46">
        <v>10</v>
      </c>
      <c r="C55" s="47"/>
      <c r="D55" s="47"/>
      <c r="E55" s="48"/>
    </row>
    <row r="56" spans="1:5" ht="15.75" customHeight="1">
      <c r="A56" s="9" t="s">
        <v>122</v>
      </c>
      <c r="B56" s="46">
        <v>9</v>
      </c>
      <c r="C56" s="47"/>
      <c r="D56" s="47"/>
      <c r="E56" s="48"/>
    </row>
    <row r="57" spans="1:5" ht="15.75" customHeight="1">
      <c r="A57" s="9" t="s">
        <v>123</v>
      </c>
      <c r="B57" s="46">
        <v>8</v>
      </c>
      <c r="C57" s="47"/>
      <c r="D57" s="47"/>
      <c r="E57" s="48"/>
    </row>
    <row r="58" spans="1:5" ht="15.75" customHeight="1">
      <c r="A58" s="9" t="s">
        <v>124</v>
      </c>
      <c r="B58" s="46">
        <v>7</v>
      </c>
      <c r="C58" s="47"/>
      <c r="D58" s="47"/>
      <c r="E58" s="48"/>
    </row>
    <row r="59" spans="1:5" ht="15.75" customHeight="1">
      <c r="A59" s="9" t="s">
        <v>125</v>
      </c>
      <c r="B59" s="46">
        <v>6</v>
      </c>
      <c r="C59" s="47"/>
      <c r="D59" s="47"/>
      <c r="E59" s="48"/>
    </row>
    <row r="60" spans="1:5" ht="15.75">
      <c r="A60" s="9" t="s">
        <v>126</v>
      </c>
      <c r="B60" s="46">
        <v>5</v>
      </c>
      <c r="C60" s="47"/>
      <c r="D60" s="47"/>
      <c r="E60" s="48"/>
    </row>
    <row r="61" spans="1:5" ht="15.75">
      <c r="A61" s="9" t="s">
        <v>127</v>
      </c>
      <c r="B61" s="46">
        <v>4</v>
      </c>
      <c r="C61" s="47"/>
      <c r="D61" s="47"/>
      <c r="E61" s="48"/>
    </row>
    <row r="62" spans="1:5" ht="15.75">
      <c r="A62" s="9" t="s">
        <v>128</v>
      </c>
      <c r="B62" s="46">
        <v>3</v>
      </c>
      <c r="C62" s="47"/>
      <c r="D62" s="47"/>
      <c r="E62" s="48"/>
    </row>
    <row r="63" spans="1:5" ht="15.75">
      <c r="A63" s="9" t="s">
        <v>129</v>
      </c>
      <c r="B63" s="46">
        <v>2</v>
      </c>
      <c r="C63" s="47"/>
      <c r="D63" s="47"/>
      <c r="E63" s="48"/>
    </row>
    <row r="64" spans="1:5" ht="15.75">
      <c r="A64" s="9" t="s">
        <v>130</v>
      </c>
      <c r="B64" s="46">
        <v>1</v>
      </c>
      <c r="C64" s="47"/>
      <c r="D64" s="47"/>
      <c r="E64" s="48"/>
    </row>
    <row r="65" spans="1:5" ht="15.75">
      <c r="A65" s="9" t="s">
        <v>131</v>
      </c>
      <c r="B65" s="46">
        <v>0</v>
      </c>
      <c r="C65" s="47"/>
      <c r="D65" s="47"/>
      <c r="E65" s="48"/>
    </row>
    <row r="66" spans="1:5" ht="15.75">
      <c r="A66" s="32" t="s">
        <v>132</v>
      </c>
      <c r="B66" s="27"/>
      <c r="C66" s="27"/>
      <c r="D66" s="27"/>
      <c r="E66" s="28"/>
    </row>
    <row r="67" spans="1:5" ht="15.75" customHeight="1">
      <c r="A67" s="9" t="s">
        <v>133</v>
      </c>
      <c r="B67" s="46">
        <v>6</v>
      </c>
      <c r="C67" s="47"/>
      <c r="D67" s="47"/>
      <c r="E67" s="48"/>
    </row>
    <row r="68" spans="1:5" ht="15.75" customHeight="1">
      <c r="A68" s="9" t="s">
        <v>134</v>
      </c>
      <c r="B68" s="46">
        <v>5</v>
      </c>
      <c r="C68" s="47"/>
      <c r="D68" s="47"/>
      <c r="E68" s="48"/>
    </row>
    <row r="69" spans="1:5" ht="15.75" customHeight="1">
      <c r="A69" s="9" t="s">
        <v>135</v>
      </c>
      <c r="B69" s="46">
        <v>4</v>
      </c>
      <c r="C69" s="47"/>
      <c r="D69" s="47"/>
      <c r="E69" s="48"/>
    </row>
    <row r="70" spans="1:5" ht="15.75" customHeight="1">
      <c r="A70" s="9" t="s">
        <v>136</v>
      </c>
      <c r="B70" s="46">
        <v>3</v>
      </c>
      <c r="C70" s="47"/>
      <c r="D70" s="47"/>
      <c r="E70" s="48"/>
    </row>
    <row r="71" spans="1:5" ht="15.75" customHeight="1">
      <c r="A71" s="9" t="s">
        <v>137</v>
      </c>
      <c r="B71" s="46">
        <v>2</v>
      </c>
      <c r="C71" s="47"/>
      <c r="D71" s="47"/>
      <c r="E71" s="48"/>
    </row>
    <row r="72" spans="1:5" ht="15.75">
      <c r="A72" s="9" t="s">
        <v>138</v>
      </c>
      <c r="B72" s="46">
        <v>1</v>
      </c>
      <c r="C72" s="47"/>
      <c r="D72" s="47"/>
      <c r="E72" s="48"/>
    </row>
    <row r="73" spans="1:5" ht="15.75">
      <c r="A73" s="9" t="s">
        <v>139</v>
      </c>
      <c r="B73" s="46">
        <v>0</v>
      </c>
      <c r="C73" s="47"/>
      <c r="D73" s="47"/>
      <c r="E73" s="48"/>
    </row>
    <row r="74" spans="1:5" ht="15.75">
      <c r="A74" s="32" t="s">
        <v>140</v>
      </c>
      <c r="B74" s="27"/>
      <c r="C74" s="27"/>
      <c r="D74" s="27"/>
      <c r="E74" s="28"/>
    </row>
    <row r="75" spans="1:5" ht="15.75">
      <c r="A75" s="9" t="s">
        <v>141</v>
      </c>
      <c r="B75" s="46">
        <v>4</v>
      </c>
      <c r="C75" s="47"/>
      <c r="D75" s="47"/>
      <c r="E75" s="48"/>
    </row>
    <row r="76" spans="1:5" ht="15.75" customHeight="1">
      <c r="A76" s="9" t="s">
        <v>142</v>
      </c>
      <c r="B76" s="46">
        <v>3</v>
      </c>
      <c r="C76" s="47"/>
      <c r="D76" s="47"/>
      <c r="E76" s="48"/>
    </row>
    <row r="77" spans="1:5" ht="15.75" customHeight="1">
      <c r="A77" s="9" t="s">
        <v>143</v>
      </c>
      <c r="B77" s="46">
        <v>2</v>
      </c>
      <c r="C77" s="47"/>
      <c r="D77" s="47"/>
      <c r="E77" s="48"/>
    </row>
    <row r="78" spans="1:5" ht="15.75" customHeight="1">
      <c r="A78" s="9" t="s">
        <v>144</v>
      </c>
      <c r="B78" s="46">
        <v>1</v>
      </c>
      <c r="C78" s="47"/>
      <c r="D78" s="47"/>
      <c r="E78" s="48"/>
    </row>
    <row r="79" spans="1:5" ht="15.75" customHeight="1">
      <c r="A79" s="9" t="s">
        <v>145</v>
      </c>
      <c r="B79" s="46">
        <v>0</v>
      </c>
      <c r="C79" s="47"/>
      <c r="D79" s="47"/>
      <c r="E79" s="48"/>
    </row>
    <row r="80" spans="1:5" ht="15.75" customHeight="1">
      <c r="A80" s="9" t="s">
        <v>94</v>
      </c>
      <c r="B80" s="46">
        <v>10</v>
      </c>
      <c r="C80" s="47"/>
      <c r="D80" s="47"/>
      <c r="E80" s="48"/>
    </row>
    <row r="81" spans="1:5" ht="15.75" customHeight="1">
      <c r="A81" s="9" t="s">
        <v>93</v>
      </c>
      <c r="B81" s="46">
        <v>9</v>
      </c>
      <c r="C81" s="47"/>
      <c r="D81" s="47"/>
      <c r="E81" s="48"/>
    </row>
    <row r="82" spans="1:5" ht="15.75" customHeight="1">
      <c r="A82" s="9" t="s">
        <v>92</v>
      </c>
      <c r="B82" s="46">
        <v>8</v>
      </c>
      <c r="C82" s="47"/>
      <c r="D82" s="47"/>
      <c r="E82" s="48"/>
    </row>
    <row r="83" spans="1:5" ht="15.75" customHeight="1">
      <c r="A83" s="9" t="s">
        <v>90</v>
      </c>
      <c r="B83" s="46">
        <v>7</v>
      </c>
      <c r="C83" s="47"/>
      <c r="D83" s="47"/>
      <c r="E83" s="48"/>
    </row>
    <row r="84" spans="1:5" ht="15.75" customHeight="1">
      <c r="A84" s="9" t="s">
        <v>91</v>
      </c>
      <c r="B84" s="46">
        <v>6</v>
      </c>
      <c r="C84" s="47"/>
      <c r="D84" s="47"/>
      <c r="E84" s="48"/>
    </row>
    <row r="85" spans="1:5" ht="15.75">
      <c r="A85" s="9" t="s">
        <v>89</v>
      </c>
      <c r="B85" s="46">
        <v>5</v>
      </c>
      <c r="C85" s="47"/>
      <c r="D85" s="47"/>
      <c r="E85" s="48"/>
    </row>
    <row r="86" spans="1:5" ht="15.75">
      <c r="A86" s="9" t="s">
        <v>23</v>
      </c>
      <c r="B86" s="46">
        <v>4</v>
      </c>
      <c r="C86" s="47"/>
      <c r="D86" s="47"/>
      <c r="E86" s="48"/>
    </row>
    <row r="87" spans="1:5" ht="15.75">
      <c r="A87" s="9" t="s">
        <v>24</v>
      </c>
      <c r="B87" s="46">
        <v>3</v>
      </c>
      <c r="C87" s="47"/>
      <c r="D87" s="47"/>
      <c r="E87" s="48"/>
    </row>
    <row r="88" spans="1:5" ht="15.75">
      <c r="A88" s="9" t="s">
        <v>25</v>
      </c>
      <c r="B88" s="46">
        <v>2</v>
      </c>
      <c r="C88" s="47"/>
      <c r="D88" s="47"/>
      <c r="E88" s="48"/>
    </row>
    <row r="89" spans="1:5" ht="15.75">
      <c r="A89" s="9" t="s">
        <v>26</v>
      </c>
      <c r="B89" s="46">
        <v>1</v>
      </c>
      <c r="C89" s="47"/>
      <c r="D89" s="47"/>
      <c r="E89" s="48"/>
    </row>
    <row r="90" spans="1:5" ht="15.75">
      <c r="A90" s="9" t="s">
        <v>27</v>
      </c>
      <c r="B90" s="46">
        <v>0</v>
      </c>
      <c r="C90" s="47"/>
      <c r="D90" s="47"/>
      <c r="E90" s="48"/>
    </row>
    <row r="91" ht="15.75" customHeight="1"/>
    <row r="92" spans="1:5" ht="32.25" customHeight="1">
      <c r="A92" s="77" t="s">
        <v>146</v>
      </c>
      <c r="B92" s="77"/>
      <c r="C92" s="77"/>
      <c r="D92" s="77"/>
      <c r="E92" s="77"/>
    </row>
    <row r="93" ht="15.75"/>
    <row r="94" spans="1:5" ht="15.75">
      <c r="A94" s="46" t="s">
        <v>2</v>
      </c>
      <c r="B94" s="48"/>
      <c r="C94" s="6" t="s">
        <v>86</v>
      </c>
      <c r="D94" s="6" t="s">
        <v>87</v>
      </c>
      <c r="E94" s="6" t="s">
        <v>88</v>
      </c>
    </row>
    <row r="95" spans="1:5" ht="69.75" customHeight="1">
      <c r="A95" s="55" t="s">
        <v>4</v>
      </c>
      <c r="B95" s="57"/>
      <c r="C95" s="24"/>
      <c r="D95" s="24"/>
      <c r="E95" s="24"/>
    </row>
    <row r="96" spans="1:5" ht="48.75" customHeight="1">
      <c r="A96" s="55" t="s">
        <v>5</v>
      </c>
      <c r="B96" s="57"/>
      <c r="C96" s="8" t="s">
        <v>68</v>
      </c>
      <c r="D96" s="8" t="s">
        <v>68</v>
      </c>
      <c r="E96" s="24"/>
    </row>
    <row r="97" ht="15.75"/>
    <row r="98" spans="1:5" ht="76.5" customHeight="1">
      <c r="A98" s="43" t="s">
        <v>150</v>
      </c>
      <c r="B98" s="44"/>
      <c r="C98" s="44"/>
      <c r="D98" s="45"/>
      <c r="E98" s="20" t="e">
        <f>SUM(C95,D95,E95)/E96*100</f>
        <v>#DIV/0!</v>
      </c>
    </row>
    <row r="99" spans="1:5" ht="15.75">
      <c r="A99" s="43" t="s">
        <v>80</v>
      </c>
      <c r="B99" s="44"/>
      <c r="C99" s="44"/>
      <c r="D99" s="45"/>
      <c r="E99" s="2" t="e">
        <f>IF(E98&lt;=10,0,IF(E98&lt;=20,1,IF(E98&lt;=30,2,IF(E98&lt;=40,3,IF(E98&lt;=50,4,5)))))</f>
        <v>#DIV/0!</v>
      </c>
    </row>
    <row r="100" spans="1:5" ht="15.75">
      <c r="A100" s="4"/>
      <c r="B100" s="4"/>
      <c r="C100" s="4"/>
      <c r="D100" s="4"/>
      <c r="E100" s="5"/>
    </row>
    <row r="101" spans="1:5" ht="15.75">
      <c r="A101" s="53" t="s">
        <v>21</v>
      </c>
      <c r="B101" s="53"/>
      <c r="C101" s="54"/>
      <c r="D101" s="54"/>
      <c r="E101" s="54"/>
    </row>
    <row r="102" spans="1:5" ht="15.75" customHeight="1">
      <c r="A102" s="10" t="s">
        <v>22</v>
      </c>
      <c r="B102" s="46" t="s">
        <v>10</v>
      </c>
      <c r="C102" s="47"/>
      <c r="D102" s="47"/>
      <c r="E102" s="48"/>
    </row>
    <row r="103" spans="1:5" ht="15.75">
      <c r="A103" s="9" t="s">
        <v>28</v>
      </c>
      <c r="B103" s="46">
        <v>5</v>
      </c>
      <c r="C103" s="47"/>
      <c r="D103" s="47"/>
      <c r="E103" s="48"/>
    </row>
    <row r="104" spans="1:5" ht="15.75">
      <c r="A104" s="9" t="s">
        <v>29</v>
      </c>
      <c r="B104" s="46">
        <v>4</v>
      </c>
      <c r="C104" s="47"/>
      <c r="D104" s="47"/>
      <c r="E104" s="48"/>
    </row>
    <row r="105" spans="1:5" ht="15.75">
      <c r="A105" s="9" t="s">
        <v>30</v>
      </c>
      <c r="B105" s="46">
        <v>3</v>
      </c>
      <c r="C105" s="47"/>
      <c r="D105" s="47"/>
      <c r="E105" s="48"/>
    </row>
    <row r="106" spans="1:5" ht="15.75">
      <c r="A106" s="9" t="s">
        <v>31</v>
      </c>
      <c r="B106" s="46">
        <v>2</v>
      </c>
      <c r="C106" s="47"/>
      <c r="D106" s="47"/>
      <c r="E106" s="48"/>
    </row>
    <row r="107" spans="1:5" ht="15.75">
      <c r="A107" s="9" t="s">
        <v>32</v>
      </c>
      <c r="B107" s="46">
        <v>1</v>
      </c>
      <c r="C107" s="47"/>
      <c r="D107" s="47"/>
      <c r="E107" s="48"/>
    </row>
    <row r="108" spans="1:5" ht="15.75">
      <c r="A108" s="9" t="s">
        <v>33</v>
      </c>
      <c r="B108" s="46">
        <v>0</v>
      </c>
      <c r="C108" s="47"/>
      <c r="D108" s="47"/>
      <c r="E108" s="48"/>
    </row>
    <row r="109" spans="1:5" ht="15.75">
      <c r="A109" s="11"/>
      <c r="B109" s="11"/>
      <c r="C109" s="12"/>
      <c r="D109" s="12"/>
      <c r="E109" s="12"/>
    </row>
    <row r="110" spans="1:5" ht="15.75">
      <c r="A110" s="46" t="s">
        <v>99</v>
      </c>
      <c r="B110" s="47"/>
      <c r="C110" s="47"/>
      <c r="D110" s="47"/>
      <c r="E110" s="48"/>
    </row>
    <row r="111" spans="1:5" ht="15.75">
      <c r="A111" s="6" t="s">
        <v>2</v>
      </c>
      <c r="B111" s="6" t="s">
        <v>95</v>
      </c>
      <c r="C111" s="6" t="s">
        <v>86</v>
      </c>
      <c r="D111" s="6" t="s">
        <v>87</v>
      </c>
      <c r="E111" s="6" t="s">
        <v>88</v>
      </c>
    </row>
    <row r="112" spans="1:5" ht="47.25">
      <c r="A112" s="2" t="s">
        <v>6</v>
      </c>
      <c r="B112" s="23"/>
      <c r="C112" s="23"/>
      <c r="D112" s="23"/>
      <c r="E112" s="23"/>
    </row>
    <row r="113" spans="1:5" ht="31.5">
      <c r="A113" s="2" t="s">
        <v>7</v>
      </c>
      <c r="B113" s="23"/>
      <c r="C113" s="23"/>
      <c r="D113" s="23"/>
      <c r="E113" s="23"/>
    </row>
    <row r="114" spans="1:5" ht="31.5">
      <c r="A114" s="2" t="s">
        <v>178</v>
      </c>
      <c r="B114" s="21" t="e">
        <f>B112*1000/(B113*12)</f>
        <v>#DIV/0!</v>
      </c>
      <c r="C114" s="21" t="e">
        <f>C112*1000/(C113*12)</f>
        <v>#DIV/0!</v>
      </c>
      <c r="D114" s="21" t="e">
        <f>D112*1000/(D113*12)</f>
        <v>#DIV/0!</v>
      </c>
      <c r="E114" s="21" t="e">
        <f>E112*1000/(E113*12)</f>
        <v>#DIV/0!</v>
      </c>
    </row>
    <row r="115" spans="1:5" ht="47.25">
      <c r="A115" s="38" t="s">
        <v>177</v>
      </c>
      <c r="B115" s="8" t="s">
        <v>68</v>
      </c>
      <c r="C115" s="21" t="e">
        <f>C114/C116*100</f>
        <v>#DIV/0!</v>
      </c>
      <c r="D115" s="21" t="e">
        <f>D114/D116*100</f>
        <v>#DIV/0!</v>
      </c>
      <c r="E115" s="21" t="e">
        <f>E114/E116*100</f>
        <v>#DIV/0!</v>
      </c>
    </row>
    <row r="116" spans="1:5" ht="31.5">
      <c r="A116" s="3" t="s">
        <v>8</v>
      </c>
      <c r="B116" s="8" t="s">
        <v>68</v>
      </c>
      <c r="C116" s="33">
        <v>106.5</v>
      </c>
      <c r="D116" s="33">
        <v>111.4</v>
      </c>
      <c r="E116" s="33">
        <v>112.9</v>
      </c>
    </row>
    <row r="117" spans="1:5" ht="47.25">
      <c r="A117" s="38" t="s">
        <v>176</v>
      </c>
      <c r="B117" s="8" t="s">
        <v>68</v>
      </c>
      <c r="C117" s="20" t="e">
        <f>C115/B114</f>
        <v>#DIV/0!</v>
      </c>
      <c r="D117" s="20" t="e">
        <f>D115/C114</f>
        <v>#DIV/0!</v>
      </c>
      <c r="E117" s="20" t="e">
        <f>E115/D114</f>
        <v>#DIV/0!</v>
      </c>
    </row>
    <row r="118" ht="15.75"/>
    <row r="119" spans="1:5" ht="15.75" customHeight="1">
      <c r="A119" s="49" t="s">
        <v>180</v>
      </c>
      <c r="B119" s="50"/>
      <c r="C119" s="50"/>
      <c r="D119" s="51"/>
      <c r="E119" s="34" t="e">
        <f>C117*D117*E117</f>
        <v>#DIV/0!</v>
      </c>
    </row>
    <row r="120" spans="1:5" ht="15.75">
      <c r="A120" s="43" t="s">
        <v>80</v>
      </c>
      <c r="B120" s="44"/>
      <c r="C120" s="44"/>
      <c r="D120" s="45"/>
      <c r="E120" s="2" t="e">
        <f>IF(E119&lt;=1,0,IF(E119&lt;=1.05,2,IF(E119&lt;=1.1,3,IF(E119&lt;=1.15,4,5))))</f>
        <v>#DIV/0!</v>
      </c>
    </row>
    <row r="121" spans="1:5" ht="15.75">
      <c r="A121" s="4"/>
      <c r="B121" s="4"/>
      <c r="C121" s="4"/>
      <c r="D121" s="4"/>
      <c r="E121" s="5"/>
    </row>
    <row r="122" spans="1:5" ht="15.75">
      <c r="A122" s="53" t="s">
        <v>21</v>
      </c>
      <c r="B122" s="53"/>
      <c r="C122" s="54"/>
      <c r="D122" s="54"/>
      <c r="E122" s="54"/>
    </row>
    <row r="123" spans="1:5" ht="15.75" customHeight="1">
      <c r="A123" s="10" t="s">
        <v>22</v>
      </c>
      <c r="B123" s="46" t="s">
        <v>10</v>
      </c>
      <c r="C123" s="47"/>
      <c r="D123" s="47"/>
      <c r="E123" s="48"/>
    </row>
    <row r="124" spans="1:5" ht="15.75">
      <c r="A124" s="9" t="s">
        <v>34</v>
      </c>
      <c r="B124" s="46">
        <v>5</v>
      </c>
      <c r="C124" s="47"/>
      <c r="D124" s="47"/>
      <c r="E124" s="48"/>
    </row>
    <row r="125" spans="1:5" ht="15.75">
      <c r="A125" s="9" t="s">
        <v>35</v>
      </c>
      <c r="B125" s="46">
        <v>4</v>
      </c>
      <c r="C125" s="47"/>
      <c r="D125" s="47"/>
      <c r="E125" s="48"/>
    </row>
    <row r="126" spans="1:5" ht="15.75">
      <c r="A126" s="9" t="s">
        <v>36</v>
      </c>
      <c r="B126" s="46">
        <v>3</v>
      </c>
      <c r="C126" s="47"/>
      <c r="D126" s="47"/>
      <c r="E126" s="48"/>
    </row>
    <row r="127" spans="1:5" ht="15.75">
      <c r="A127" s="9" t="s">
        <v>37</v>
      </c>
      <c r="B127" s="46">
        <v>2</v>
      </c>
      <c r="C127" s="47"/>
      <c r="D127" s="47"/>
      <c r="E127" s="48"/>
    </row>
    <row r="128" spans="1:5" ht="15.75">
      <c r="A128" s="9" t="s">
        <v>38</v>
      </c>
      <c r="B128" s="46">
        <v>0</v>
      </c>
      <c r="C128" s="47"/>
      <c r="D128" s="47"/>
      <c r="E128" s="48"/>
    </row>
    <row r="129" ht="15.75"/>
    <row r="130" ht="15.75"/>
    <row r="131" spans="1:5" ht="15.75">
      <c r="A131" s="46" t="s">
        <v>2</v>
      </c>
      <c r="B131" s="47"/>
      <c r="C131" s="47"/>
      <c r="D131" s="48"/>
      <c r="E131" s="6" t="s">
        <v>88</v>
      </c>
    </row>
    <row r="132" spans="1:5" ht="31.5" customHeight="1">
      <c r="A132" s="69" t="s">
        <v>179</v>
      </c>
      <c r="B132" s="70"/>
      <c r="C132" s="70"/>
      <c r="D132" s="71"/>
      <c r="E132" s="41" t="e">
        <f>E112*1000/(E113*12)</f>
        <v>#DIV/0!</v>
      </c>
    </row>
    <row r="133" spans="1:5" ht="30" customHeight="1">
      <c r="A133" s="55" t="s">
        <v>81</v>
      </c>
      <c r="B133" s="56"/>
      <c r="C133" s="56"/>
      <c r="D133" s="57"/>
      <c r="E133" s="23"/>
    </row>
    <row r="134" ht="15.75"/>
    <row r="135" spans="1:5" ht="64.5" customHeight="1">
      <c r="A135" s="43" t="s">
        <v>159</v>
      </c>
      <c r="B135" s="44"/>
      <c r="C135" s="44"/>
      <c r="D135" s="45"/>
      <c r="E135" s="19" t="e">
        <f>E132/E133*100</f>
        <v>#DIV/0!</v>
      </c>
    </row>
    <row r="136" spans="1:5" ht="15.75">
      <c r="A136" s="43" t="s">
        <v>80</v>
      </c>
      <c r="B136" s="44"/>
      <c r="C136" s="44"/>
      <c r="D136" s="45"/>
      <c r="E136" s="2" t="e">
        <f>IF(E135&lt;95,0,IF(E135&lt;=105,1,IF(E135&lt;=120,2,IF(E135&lt;=135,3,IF(E135&lt;=149.9,4,5)))))</f>
        <v>#DIV/0!</v>
      </c>
    </row>
    <row r="137" spans="1:5" ht="15.75">
      <c r="A137" s="4"/>
      <c r="B137" s="4"/>
      <c r="C137" s="4"/>
      <c r="D137" s="4"/>
      <c r="E137" s="5"/>
    </row>
    <row r="138" spans="1:5" ht="15.75">
      <c r="A138" s="53" t="s">
        <v>21</v>
      </c>
      <c r="B138" s="53"/>
      <c r="C138" s="54"/>
      <c r="D138" s="54"/>
      <c r="E138" s="54"/>
    </row>
    <row r="139" spans="1:5" ht="15.75" customHeight="1">
      <c r="A139" s="10" t="s">
        <v>22</v>
      </c>
      <c r="B139" s="46" t="s">
        <v>10</v>
      </c>
      <c r="C139" s="47"/>
      <c r="D139" s="47"/>
      <c r="E139" s="48"/>
    </row>
    <row r="140" spans="1:5" ht="15.75">
      <c r="A140" s="9" t="s">
        <v>39</v>
      </c>
      <c r="B140" s="46">
        <v>5</v>
      </c>
      <c r="C140" s="47"/>
      <c r="D140" s="47"/>
      <c r="E140" s="48"/>
    </row>
    <row r="141" spans="1:5" ht="15.75">
      <c r="A141" s="9" t="s">
        <v>40</v>
      </c>
      <c r="B141" s="46">
        <v>4</v>
      </c>
      <c r="C141" s="47"/>
      <c r="D141" s="47"/>
      <c r="E141" s="48"/>
    </row>
    <row r="142" spans="1:5" ht="15.75">
      <c r="A142" s="9" t="s">
        <v>41</v>
      </c>
      <c r="B142" s="46">
        <v>3</v>
      </c>
      <c r="C142" s="47"/>
      <c r="D142" s="47"/>
      <c r="E142" s="48"/>
    </row>
    <row r="143" spans="1:5" ht="15.75">
      <c r="A143" s="9" t="s">
        <v>42</v>
      </c>
      <c r="B143" s="46">
        <v>2</v>
      </c>
      <c r="C143" s="47"/>
      <c r="D143" s="47"/>
      <c r="E143" s="48"/>
    </row>
    <row r="144" spans="1:5" ht="15.75">
      <c r="A144" s="9" t="s">
        <v>43</v>
      </c>
      <c r="B144" s="46">
        <v>1</v>
      </c>
      <c r="C144" s="47"/>
      <c r="D144" s="47"/>
      <c r="E144" s="48"/>
    </row>
    <row r="145" spans="1:5" ht="15.75">
      <c r="A145" s="9" t="s">
        <v>44</v>
      </c>
      <c r="B145" s="46">
        <v>0</v>
      </c>
      <c r="C145" s="47"/>
      <c r="D145" s="47"/>
      <c r="E145" s="48"/>
    </row>
    <row r="146" s="37" customFormat="1" ht="10.5"/>
    <row r="147" s="37" customFormat="1" ht="10.5"/>
    <row r="148" spans="1:5" ht="15.75">
      <c r="A148" s="46" t="s">
        <v>2</v>
      </c>
      <c r="B148" s="47"/>
      <c r="C148" s="47"/>
      <c r="D148" s="48"/>
      <c r="E148" s="6" t="s">
        <v>88</v>
      </c>
    </row>
    <row r="149" spans="1:5" ht="31.5" customHeight="1">
      <c r="A149" s="55" t="s">
        <v>96</v>
      </c>
      <c r="B149" s="56"/>
      <c r="C149" s="56"/>
      <c r="D149" s="57"/>
      <c r="E149" s="23"/>
    </row>
    <row r="150" spans="1:5" ht="31.5" customHeight="1">
      <c r="A150" s="55" t="s">
        <v>82</v>
      </c>
      <c r="B150" s="56"/>
      <c r="C150" s="56"/>
      <c r="D150" s="57"/>
      <c r="E150" s="23"/>
    </row>
    <row r="151" s="37" customFormat="1" ht="10.5"/>
    <row r="152" spans="1:5" ht="35.25" customHeight="1">
      <c r="A152" s="43" t="s">
        <v>160</v>
      </c>
      <c r="B152" s="44"/>
      <c r="C152" s="44"/>
      <c r="D152" s="45"/>
      <c r="E152" s="2" t="e">
        <f>ROUND(E149/E150*100,1)</f>
        <v>#DIV/0!</v>
      </c>
    </row>
    <row r="153" spans="1:5" ht="15.75">
      <c r="A153" s="43" t="s">
        <v>80</v>
      </c>
      <c r="B153" s="44"/>
      <c r="C153" s="44"/>
      <c r="D153" s="45"/>
      <c r="E153" s="2" t="e">
        <f>IF(E152&lt;100,-5,IF(E152&lt;=105,0,IF(E152&lt;=115,1,IF(E152&lt;=120,2,IF(E152&lt;=125,3,IF(E152&lt;=130,4,5))))))</f>
        <v>#DIV/0!</v>
      </c>
    </row>
    <row r="154" spans="1:5" s="37" customFormat="1" ht="10.5">
      <c r="A154" s="35"/>
      <c r="B154" s="35"/>
      <c r="C154" s="35"/>
      <c r="D154" s="35"/>
      <c r="E154" s="36"/>
    </row>
    <row r="155" spans="1:5" ht="15.75">
      <c r="A155" s="53" t="s">
        <v>21</v>
      </c>
      <c r="B155" s="53"/>
      <c r="C155" s="54"/>
      <c r="D155" s="54"/>
      <c r="E155" s="54"/>
    </row>
    <row r="156" spans="1:5" ht="15.75" customHeight="1">
      <c r="A156" s="10" t="s">
        <v>22</v>
      </c>
      <c r="B156" s="46" t="s">
        <v>10</v>
      </c>
      <c r="C156" s="47"/>
      <c r="D156" s="47"/>
      <c r="E156" s="48"/>
    </row>
    <row r="157" spans="1:5" ht="15.75">
      <c r="A157" s="9" t="s">
        <v>45</v>
      </c>
      <c r="B157" s="46">
        <v>5</v>
      </c>
      <c r="C157" s="47"/>
      <c r="D157" s="47"/>
      <c r="E157" s="48"/>
    </row>
    <row r="158" spans="1:5" ht="15.75">
      <c r="A158" s="9" t="s">
        <v>46</v>
      </c>
      <c r="B158" s="46">
        <v>4</v>
      </c>
      <c r="C158" s="47"/>
      <c r="D158" s="47"/>
      <c r="E158" s="48"/>
    </row>
    <row r="159" spans="1:5" ht="15.75">
      <c r="A159" s="9" t="s">
        <v>47</v>
      </c>
      <c r="B159" s="46">
        <v>3</v>
      </c>
      <c r="C159" s="47"/>
      <c r="D159" s="47"/>
      <c r="E159" s="48"/>
    </row>
    <row r="160" spans="1:5" ht="15.75">
      <c r="A160" s="9" t="s">
        <v>48</v>
      </c>
      <c r="B160" s="46">
        <v>2</v>
      </c>
      <c r="C160" s="47"/>
      <c r="D160" s="47"/>
      <c r="E160" s="48"/>
    </row>
    <row r="161" spans="1:5" ht="15.75">
      <c r="A161" s="9" t="s">
        <v>49</v>
      </c>
      <c r="B161" s="46">
        <v>1</v>
      </c>
      <c r="C161" s="47"/>
      <c r="D161" s="47"/>
      <c r="E161" s="48"/>
    </row>
    <row r="162" spans="1:5" ht="15.75">
      <c r="A162" s="9" t="s">
        <v>50</v>
      </c>
      <c r="B162" s="46">
        <v>0</v>
      </c>
      <c r="C162" s="47"/>
      <c r="D162" s="47"/>
      <c r="E162" s="48"/>
    </row>
    <row r="163" spans="1:5" ht="15.75">
      <c r="A163" s="9" t="s">
        <v>51</v>
      </c>
      <c r="B163" s="46" t="s">
        <v>52</v>
      </c>
      <c r="C163" s="47"/>
      <c r="D163" s="47"/>
      <c r="E163" s="48"/>
    </row>
    <row r="164" ht="15.75"/>
    <row r="165" ht="15.75"/>
    <row r="166" spans="1:5" ht="15.75">
      <c r="A166" s="46" t="s">
        <v>172</v>
      </c>
      <c r="B166" s="47"/>
      <c r="C166" s="47"/>
      <c r="D166" s="47"/>
      <c r="E166" s="48"/>
    </row>
    <row r="167" spans="1:5" ht="47.25">
      <c r="A167" s="46" t="s">
        <v>2</v>
      </c>
      <c r="B167" s="47"/>
      <c r="C167" s="48"/>
      <c r="D167" s="6" t="s">
        <v>9</v>
      </c>
      <c r="E167" s="7" t="s">
        <v>69</v>
      </c>
    </row>
    <row r="168" spans="1:5" ht="15.75">
      <c r="A168" s="58" t="s">
        <v>11</v>
      </c>
      <c r="B168" s="59"/>
      <c r="C168" s="60"/>
      <c r="D168" s="30"/>
      <c r="E168" s="8">
        <v>2</v>
      </c>
    </row>
    <row r="169" spans="1:5" ht="15.75">
      <c r="A169" s="58" t="s">
        <v>12</v>
      </c>
      <c r="B169" s="59"/>
      <c r="C169" s="60"/>
      <c r="D169" s="30"/>
      <c r="E169" s="8">
        <v>2</v>
      </c>
    </row>
    <row r="170" spans="1:5" ht="36" customHeight="1">
      <c r="A170" s="55" t="s">
        <v>77</v>
      </c>
      <c r="B170" s="56"/>
      <c r="C170" s="57"/>
      <c r="D170" s="30"/>
      <c r="E170" s="8">
        <v>1</v>
      </c>
    </row>
    <row r="171" spans="1:5" ht="15.75">
      <c r="A171" s="58" t="s">
        <v>73</v>
      </c>
      <c r="B171" s="59"/>
      <c r="C171" s="60"/>
      <c r="D171" s="30"/>
      <c r="E171" s="8">
        <v>2</v>
      </c>
    </row>
    <row r="172" spans="1:5" ht="30.75" customHeight="1">
      <c r="A172" s="55" t="s">
        <v>74</v>
      </c>
      <c r="B172" s="56"/>
      <c r="C172" s="57"/>
      <c r="D172" s="30"/>
      <c r="E172" s="8">
        <v>1</v>
      </c>
    </row>
    <row r="173" spans="1:5" ht="36" customHeight="1">
      <c r="A173" s="58" t="s">
        <v>153</v>
      </c>
      <c r="B173" s="59"/>
      <c r="C173" s="60"/>
      <c r="D173" s="30"/>
      <c r="E173" s="8">
        <v>2</v>
      </c>
    </row>
    <row r="174" spans="1:5" ht="15.75">
      <c r="A174" s="58" t="s">
        <v>97</v>
      </c>
      <c r="B174" s="59"/>
      <c r="C174" s="60"/>
      <c r="D174" s="30"/>
      <c r="E174" s="8">
        <v>2</v>
      </c>
    </row>
    <row r="175" spans="1:5" ht="36" customHeight="1">
      <c r="A175" s="55" t="s">
        <v>75</v>
      </c>
      <c r="B175" s="56"/>
      <c r="C175" s="57"/>
      <c r="D175" s="30"/>
      <c r="E175" s="10">
        <v>1</v>
      </c>
    </row>
    <row r="176" spans="1:5" ht="15.75">
      <c r="A176" s="58" t="s">
        <v>13</v>
      </c>
      <c r="B176" s="59"/>
      <c r="C176" s="60"/>
      <c r="D176" s="30"/>
      <c r="E176" s="10">
        <v>1</v>
      </c>
    </row>
    <row r="177" spans="1:5" ht="36" customHeight="1">
      <c r="A177" s="58" t="s">
        <v>14</v>
      </c>
      <c r="B177" s="59"/>
      <c r="C177" s="60"/>
      <c r="D177" s="30"/>
      <c r="E177" s="8">
        <v>1</v>
      </c>
    </row>
    <row r="178" spans="1:5" ht="36" customHeight="1">
      <c r="A178" s="58" t="s">
        <v>76</v>
      </c>
      <c r="B178" s="59"/>
      <c r="C178" s="60"/>
      <c r="D178" s="30"/>
      <c r="E178" s="8">
        <v>1</v>
      </c>
    </row>
    <row r="179" spans="1:5" ht="36" customHeight="1">
      <c r="A179" s="58" t="s">
        <v>15</v>
      </c>
      <c r="B179" s="59"/>
      <c r="C179" s="60"/>
      <c r="D179" s="30"/>
      <c r="E179" s="8">
        <v>1</v>
      </c>
    </row>
    <row r="180" spans="1:5" ht="36" customHeight="1">
      <c r="A180" s="55" t="s">
        <v>98</v>
      </c>
      <c r="B180" s="56"/>
      <c r="C180" s="57"/>
      <c r="D180" s="30"/>
      <c r="E180" s="8">
        <v>2</v>
      </c>
    </row>
    <row r="181" spans="1:5" ht="15.75">
      <c r="A181" s="58" t="s">
        <v>16</v>
      </c>
      <c r="B181" s="59"/>
      <c r="C181" s="60"/>
      <c r="D181" s="30"/>
      <c r="E181" s="8">
        <v>1</v>
      </c>
    </row>
    <row r="182" spans="1:5" ht="15.75">
      <c r="A182" s="58" t="s">
        <v>17</v>
      </c>
      <c r="B182" s="59"/>
      <c r="C182" s="60"/>
      <c r="D182" s="30"/>
      <c r="E182" s="8">
        <v>1</v>
      </c>
    </row>
    <row r="183" spans="1:5" ht="15.75">
      <c r="A183" s="58" t="s">
        <v>18</v>
      </c>
      <c r="B183" s="59"/>
      <c r="C183" s="60"/>
      <c r="D183" s="30"/>
      <c r="E183" s="8">
        <v>1</v>
      </c>
    </row>
    <row r="184" spans="1:5" ht="15.75">
      <c r="A184" s="58" t="s">
        <v>19</v>
      </c>
      <c r="B184" s="59"/>
      <c r="C184" s="60"/>
      <c r="D184" s="30"/>
      <c r="E184" s="8">
        <v>1</v>
      </c>
    </row>
    <row r="185" spans="1:5" ht="36" customHeight="1">
      <c r="A185" s="58" t="s">
        <v>20</v>
      </c>
      <c r="B185" s="59"/>
      <c r="C185" s="60"/>
      <c r="D185" s="30"/>
      <c r="E185" s="8">
        <v>1</v>
      </c>
    </row>
    <row r="186" spans="1:5" ht="36" customHeight="1">
      <c r="A186" s="58" t="s">
        <v>154</v>
      </c>
      <c r="B186" s="59"/>
      <c r="C186" s="60"/>
      <c r="D186" s="30"/>
      <c r="E186" s="8">
        <v>2</v>
      </c>
    </row>
    <row r="187" spans="1:5" ht="36" customHeight="1">
      <c r="A187" s="58" t="s">
        <v>155</v>
      </c>
      <c r="B187" s="59"/>
      <c r="C187" s="60"/>
      <c r="D187" s="30"/>
      <c r="E187" s="8">
        <v>1</v>
      </c>
    </row>
    <row r="188" spans="1:5" ht="15.75">
      <c r="A188" s="78" t="s">
        <v>173</v>
      </c>
      <c r="B188" s="79"/>
      <c r="C188" s="80"/>
      <c r="D188" s="39"/>
      <c r="E188" s="40">
        <v>1</v>
      </c>
    </row>
    <row r="189" spans="1:5" ht="36" customHeight="1">
      <c r="A189" s="58" t="s">
        <v>156</v>
      </c>
      <c r="B189" s="59"/>
      <c r="C189" s="60"/>
      <c r="D189" s="30"/>
      <c r="E189" s="8">
        <v>5</v>
      </c>
    </row>
    <row r="190" spans="1:5" ht="32.25" customHeight="1">
      <c r="A190" s="58" t="s">
        <v>161</v>
      </c>
      <c r="B190" s="59"/>
      <c r="C190" s="60"/>
      <c r="D190" s="30"/>
      <c r="E190" s="8">
        <v>3</v>
      </c>
    </row>
    <row r="191" spans="1:5" ht="32.25" customHeight="1">
      <c r="A191" s="58" t="s">
        <v>162</v>
      </c>
      <c r="B191" s="59"/>
      <c r="C191" s="60"/>
      <c r="D191" s="30"/>
      <c r="E191" s="8">
        <v>2</v>
      </c>
    </row>
    <row r="192" spans="1:5" ht="36" customHeight="1">
      <c r="A192" s="58" t="s">
        <v>163</v>
      </c>
      <c r="B192" s="59"/>
      <c r="C192" s="60"/>
      <c r="D192" s="30"/>
      <c r="E192" s="8">
        <v>1</v>
      </c>
    </row>
    <row r="193" spans="1:5" ht="30.75" customHeight="1">
      <c r="A193" s="66" t="s">
        <v>171</v>
      </c>
      <c r="B193" s="67"/>
      <c r="C193" s="67"/>
      <c r="D193" s="67"/>
      <c r="E193" s="68"/>
    </row>
    <row r="194" spans="1:5" ht="15.75">
      <c r="A194" s="58"/>
      <c r="B194" s="59"/>
      <c r="C194" s="60"/>
      <c r="D194" s="30"/>
      <c r="E194" s="8">
        <v>1</v>
      </c>
    </row>
    <row r="195" spans="1:5" ht="15.75">
      <c r="A195" s="58"/>
      <c r="B195" s="59"/>
      <c r="C195" s="60"/>
      <c r="D195" s="30"/>
      <c r="E195" s="8">
        <v>1</v>
      </c>
    </row>
    <row r="196" spans="1:5" ht="15.75">
      <c r="A196" s="58"/>
      <c r="B196" s="59"/>
      <c r="C196" s="60"/>
      <c r="D196" s="30"/>
      <c r="E196" s="8">
        <v>1</v>
      </c>
    </row>
    <row r="197" spans="1:5" ht="15.75">
      <c r="A197" s="55"/>
      <c r="B197" s="56"/>
      <c r="C197" s="57"/>
      <c r="D197" s="30"/>
      <c r="E197" s="8">
        <v>1</v>
      </c>
    </row>
    <row r="198" spans="1:5" ht="15.75">
      <c r="A198" s="58"/>
      <c r="B198" s="59"/>
      <c r="C198" s="60"/>
      <c r="D198" s="30"/>
      <c r="E198" s="8">
        <v>1</v>
      </c>
    </row>
    <row r="199" spans="1:5" ht="15.75">
      <c r="A199" s="58"/>
      <c r="B199" s="59"/>
      <c r="C199" s="60"/>
      <c r="D199" s="30"/>
      <c r="E199" s="8">
        <v>1</v>
      </c>
    </row>
    <row r="200" spans="1:5" ht="15.75">
      <c r="A200" s="58"/>
      <c r="B200" s="59"/>
      <c r="C200" s="60"/>
      <c r="D200" s="30"/>
      <c r="E200" s="8">
        <v>1</v>
      </c>
    </row>
    <row r="201" spans="1:5" ht="15.75">
      <c r="A201" s="55"/>
      <c r="B201" s="56"/>
      <c r="C201" s="57"/>
      <c r="D201" s="30"/>
      <c r="E201" s="8">
        <v>1</v>
      </c>
    </row>
    <row r="202" spans="1:5" ht="15.75">
      <c r="A202" s="58"/>
      <c r="B202" s="59"/>
      <c r="C202" s="60"/>
      <c r="D202" s="30"/>
      <c r="E202" s="8">
        <v>1</v>
      </c>
    </row>
    <row r="203" spans="1:5" ht="15.75">
      <c r="A203" s="58"/>
      <c r="B203" s="59"/>
      <c r="C203" s="60"/>
      <c r="D203" s="30"/>
      <c r="E203" s="8">
        <v>1</v>
      </c>
    </row>
    <row r="204" spans="1:5" ht="15.75">
      <c r="A204" s="58"/>
      <c r="B204" s="59"/>
      <c r="C204" s="60"/>
      <c r="D204" s="30"/>
      <c r="E204" s="8">
        <v>1</v>
      </c>
    </row>
    <row r="205" spans="1:5" ht="15.75">
      <c r="A205" s="55"/>
      <c r="B205" s="56"/>
      <c r="C205" s="57"/>
      <c r="D205" s="30"/>
      <c r="E205" s="8">
        <v>1</v>
      </c>
    </row>
    <row r="206" ht="15.75"/>
    <row r="207" spans="1:5" ht="15.75">
      <c r="A207" s="43" t="s">
        <v>3</v>
      </c>
      <c r="B207" s="44"/>
      <c r="C207" s="44"/>
      <c r="D207" s="45"/>
      <c r="E207" s="2">
        <f>SUMIF(D168:D205,"V",E168:E205)</f>
        <v>0</v>
      </c>
    </row>
    <row r="208" spans="1:5" ht="15.75">
      <c r="A208" s="4"/>
      <c r="B208" s="4"/>
      <c r="C208" s="4"/>
      <c r="D208" s="4"/>
      <c r="E208" s="5"/>
    </row>
    <row r="209" spans="1:5" ht="15.75">
      <c r="A209" s="46" t="s">
        <v>100</v>
      </c>
      <c r="B209" s="47"/>
      <c r="C209" s="47"/>
      <c r="D209" s="47"/>
      <c r="E209" s="48"/>
    </row>
    <row r="210" spans="1:5" ht="63">
      <c r="A210" s="46" t="s">
        <v>2</v>
      </c>
      <c r="B210" s="47"/>
      <c r="C210" s="47"/>
      <c r="D210" s="48"/>
      <c r="E210" s="6" t="s">
        <v>101</v>
      </c>
    </row>
    <row r="211" spans="1:5" ht="15.75">
      <c r="A211" s="55" t="s">
        <v>53</v>
      </c>
      <c r="B211" s="56"/>
      <c r="C211" s="56"/>
      <c r="D211" s="57"/>
      <c r="E211" s="23"/>
    </row>
    <row r="212" spans="1:5" ht="15.75">
      <c r="A212" s="55" t="s">
        <v>54</v>
      </c>
      <c r="B212" s="56"/>
      <c r="C212" s="56"/>
      <c r="D212" s="57"/>
      <c r="E212" s="23"/>
    </row>
    <row r="213" ht="15.75"/>
    <row r="214" spans="1:5" ht="32.25" customHeight="1">
      <c r="A214" s="43" t="s">
        <v>165</v>
      </c>
      <c r="B214" s="44"/>
      <c r="C214" s="44"/>
      <c r="D214" s="45"/>
      <c r="E214" s="2" t="e">
        <f>ROUND((E211-E212)/E211*100,1)</f>
        <v>#DIV/0!</v>
      </c>
    </row>
    <row r="215" spans="1:5" ht="15.75">
      <c r="A215" s="43" t="s">
        <v>80</v>
      </c>
      <c r="B215" s="44"/>
      <c r="C215" s="44"/>
      <c r="D215" s="45"/>
      <c r="E215" s="2" t="e">
        <f>IF(E214&lt;=40,0,IF(E214&lt;=60,1,IF(E214&lt;=80,2,IF(E214&lt;=90,3,IF(E214&lt;=95,4,5)))))</f>
        <v>#DIV/0!</v>
      </c>
    </row>
    <row r="216" spans="1:5" ht="15.75">
      <c r="A216" s="4"/>
      <c r="B216" s="4"/>
      <c r="C216" s="4"/>
      <c r="D216" s="4"/>
      <c r="E216" s="5"/>
    </row>
    <row r="217" spans="1:5" ht="15.75">
      <c r="A217" s="53" t="s">
        <v>21</v>
      </c>
      <c r="B217" s="53"/>
      <c r="C217" s="54"/>
      <c r="D217" s="54"/>
      <c r="E217" s="54"/>
    </row>
    <row r="218" spans="1:5" ht="15.75" customHeight="1">
      <c r="A218" s="10" t="s">
        <v>22</v>
      </c>
      <c r="B218" s="46" t="s">
        <v>10</v>
      </c>
      <c r="C218" s="47"/>
      <c r="D218" s="47"/>
      <c r="E218" s="48"/>
    </row>
    <row r="219" spans="1:5" ht="15.75">
      <c r="A219" s="31">
        <v>100</v>
      </c>
      <c r="B219" s="46">
        <v>5</v>
      </c>
      <c r="C219" s="47"/>
      <c r="D219" s="47"/>
      <c r="E219" s="48"/>
    </row>
    <row r="220" spans="1:5" ht="15.75">
      <c r="A220" s="9" t="s">
        <v>169</v>
      </c>
      <c r="B220" s="46">
        <v>4</v>
      </c>
      <c r="C220" s="47"/>
      <c r="D220" s="47"/>
      <c r="E220" s="48"/>
    </row>
    <row r="221" spans="1:5" ht="15.75">
      <c r="A221" s="9" t="s">
        <v>55</v>
      </c>
      <c r="B221" s="46">
        <v>3</v>
      </c>
      <c r="C221" s="47"/>
      <c r="D221" s="47"/>
      <c r="E221" s="48"/>
    </row>
    <row r="222" spans="1:5" ht="15.75">
      <c r="A222" s="9" t="s">
        <v>168</v>
      </c>
      <c r="B222" s="46">
        <v>2</v>
      </c>
      <c r="C222" s="47"/>
      <c r="D222" s="47"/>
      <c r="E222" s="48"/>
    </row>
    <row r="223" spans="1:5" ht="15.75">
      <c r="A223" s="9" t="s">
        <v>167</v>
      </c>
      <c r="B223" s="46">
        <v>1</v>
      </c>
      <c r="C223" s="47"/>
      <c r="D223" s="47"/>
      <c r="E223" s="48"/>
    </row>
    <row r="224" spans="1:5" ht="15.75">
      <c r="A224" s="9" t="s">
        <v>166</v>
      </c>
      <c r="B224" s="46">
        <v>0</v>
      </c>
      <c r="C224" s="47"/>
      <c r="D224" s="47"/>
      <c r="E224" s="48"/>
    </row>
    <row r="225" ht="15.75"/>
    <row r="226" spans="1:5" ht="31.5">
      <c r="A226" s="46" t="s">
        <v>2</v>
      </c>
      <c r="B226" s="47"/>
      <c r="C226" s="47"/>
      <c r="D226" s="48"/>
      <c r="E226" s="6" t="s">
        <v>102</v>
      </c>
    </row>
    <row r="227" spans="1:5" ht="31.5" customHeight="1">
      <c r="A227" s="55" t="s">
        <v>83</v>
      </c>
      <c r="B227" s="56"/>
      <c r="C227" s="56"/>
      <c r="D227" s="57"/>
      <c r="E227" s="23"/>
    </row>
    <row r="228" spans="1:5" ht="15.75">
      <c r="A228" s="55" t="s">
        <v>1</v>
      </c>
      <c r="B228" s="56"/>
      <c r="C228" s="56"/>
      <c r="D228" s="57"/>
      <c r="E228" s="23"/>
    </row>
    <row r="229" ht="15.75"/>
    <row r="230" spans="1:5" ht="17.25" customHeight="1">
      <c r="A230" s="43" t="s">
        <v>170</v>
      </c>
      <c r="B230" s="44"/>
      <c r="C230" s="44"/>
      <c r="D230" s="45"/>
      <c r="E230" s="2" t="e">
        <f>ROUND(E227/E228*100,1)</f>
        <v>#DIV/0!</v>
      </c>
    </row>
    <row r="231" spans="1:5" ht="15.75">
      <c r="A231" s="43" t="s">
        <v>80</v>
      </c>
      <c r="B231" s="44"/>
      <c r="C231" s="44"/>
      <c r="D231" s="45"/>
      <c r="E231" s="2" t="e">
        <f>IF(E230&lt;=2,0,IF(E230&lt;=4,3,5))</f>
        <v>#DIV/0!</v>
      </c>
    </row>
    <row r="232" spans="1:5" ht="15.75">
      <c r="A232" s="4"/>
      <c r="B232" s="4"/>
      <c r="C232" s="4"/>
      <c r="D232" s="4"/>
      <c r="E232" s="5"/>
    </row>
    <row r="233" spans="1:5" ht="15.75">
      <c r="A233" s="53" t="s">
        <v>21</v>
      </c>
      <c r="B233" s="53"/>
      <c r="C233" s="54"/>
      <c r="D233" s="54"/>
      <c r="E233" s="54"/>
    </row>
    <row r="234" spans="1:5" ht="15.75" customHeight="1">
      <c r="A234" s="10" t="s">
        <v>22</v>
      </c>
      <c r="B234" s="46" t="s">
        <v>10</v>
      </c>
      <c r="C234" s="47"/>
      <c r="D234" s="47"/>
      <c r="E234" s="48"/>
    </row>
    <row r="235" spans="1:5" ht="15.75">
      <c r="A235" s="13" t="s">
        <v>56</v>
      </c>
      <c r="B235" s="46">
        <v>5</v>
      </c>
      <c r="C235" s="47"/>
      <c r="D235" s="47"/>
      <c r="E235" s="48"/>
    </row>
    <row r="236" spans="1:5" ht="15.75">
      <c r="A236" s="9" t="s">
        <v>57</v>
      </c>
      <c r="B236" s="46">
        <v>3</v>
      </c>
      <c r="C236" s="47"/>
      <c r="D236" s="47"/>
      <c r="E236" s="48"/>
    </row>
    <row r="237" spans="1:5" ht="15.75">
      <c r="A237" s="9" t="s">
        <v>58</v>
      </c>
      <c r="B237" s="46">
        <v>0</v>
      </c>
      <c r="C237" s="47"/>
      <c r="D237" s="47"/>
      <c r="E237" s="48"/>
    </row>
    <row r="238" spans="1:5" ht="15.75">
      <c r="A238" s="4"/>
      <c r="B238" s="4"/>
      <c r="C238" s="4"/>
      <c r="D238" s="4"/>
      <c r="E238" s="5"/>
    </row>
    <row r="239" spans="1:5" ht="47.25">
      <c r="A239" s="63" t="s">
        <v>2</v>
      </c>
      <c r="B239" s="64"/>
      <c r="C239" s="65"/>
      <c r="D239" s="7" t="s">
        <v>9</v>
      </c>
      <c r="E239" s="7" t="s">
        <v>69</v>
      </c>
    </row>
    <row r="240" spans="1:5" ht="15.75">
      <c r="A240" s="66" t="s">
        <v>103</v>
      </c>
      <c r="B240" s="67"/>
      <c r="C240" s="67"/>
      <c r="D240" s="67"/>
      <c r="E240" s="68"/>
    </row>
    <row r="241" spans="1:5" ht="15.75">
      <c r="A241" s="58" t="s">
        <v>104</v>
      </c>
      <c r="B241" s="59"/>
      <c r="C241" s="60"/>
      <c r="D241" s="30"/>
      <c r="E241" s="8">
        <v>2</v>
      </c>
    </row>
    <row r="242" spans="1:5" ht="15.75">
      <c r="A242" s="56" t="s">
        <v>105</v>
      </c>
      <c r="B242" s="56"/>
      <c r="C242" s="57"/>
      <c r="D242" s="30"/>
      <c r="E242" s="10">
        <v>2</v>
      </c>
    </row>
    <row r="243" spans="1:5" ht="15.75">
      <c r="A243" s="66" t="s">
        <v>152</v>
      </c>
      <c r="B243" s="67"/>
      <c r="C243" s="67"/>
      <c r="D243" s="67"/>
      <c r="E243" s="68"/>
    </row>
    <row r="244" spans="1:5" ht="15.75">
      <c r="A244" s="58"/>
      <c r="B244" s="59"/>
      <c r="C244" s="60"/>
      <c r="D244" s="30"/>
      <c r="E244" s="8">
        <v>1</v>
      </c>
    </row>
    <row r="245" spans="1:5" ht="15.75">
      <c r="A245" s="56"/>
      <c r="B245" s="56"/>
      <c r="C245" s="57"/>
      <c r="D245" s="30"/>
      <c r="E245" s="8">
        <v>1</v>
      </c>
    </row>
    <row r="247" spans="1:5" ht="15.75">
      <c r="A247" s="43" t="s">
        <v>3</v>
      </c>
      <c r="B247" s="44"/>
      <c r="C247" s="44"/>
      <c r="D247" s="45"/>
      <c r="E247" s="2">
        <f>SUMIF(D241:D245,"V",E241:E245)</f>
        <v>0</v>
      </c>
    </row>
    <row r="250" spans="1:5" ht="15.75">
      <c r="A250" s="43" t="s">
        <v>70</v>
      </c>
      <c r="B250" s="44"/>
      <c r="C250" s="44"/>
      <c r="D250" s="45"/>
      <c r="E250" s="22" t="e">
        <f>SUM(E14,E24,E99,E120,E136,E153,E207,E215,E231,E247)</f>
        <v>#DIV/0!</v>
      </c>
    </row>
    <row r="253" spans="1:5" ht="30" customHeight="1">
      <c r="A253" s="17" t="s">
        <v>62</v>
      </c>
      <c r="B253" s="17"/>
      <c r="C253" s="73" t="s">
        <v>61</v>
      </c>
      <c r="D253" s="74"/>
      <c r="E253" s="74"/>
    </row>
    <row r="254" spans="1:5" ht="17.25" customHeight="1">
      <c r="A254" s="15" t="s">
        <v>59</v>
      </c>
      <c r="B254" s="15"/>
      <c r="C254" s="73" t="s">
        <v>60</v>
      </c>
      <c r="D254" s="73"/>
      <c r="E254" s="73"/>
    </row>
    <row r="255" spans="1:5" ht="17.25" customHeight="1">
      <c r="A255" s="16" t="s">
        <v>65</v>
      </c>
      <c r="B255" s="16"/>
      <c r="C255" s="14"/>
      <c r="D255" s="14"/>
      <c r="E255" s="14"/>
    </row>
    <row r="256" spans="1:5" ht="18" customHeight="1">
      <c r="A256" s="17" t="s">
        <v>66</v>
      </c>
      <c r="B256" s="17"/>
      <c r="C256" s="73" t="s">
        <v>61</v>
      </c>
      <c r="D256" s="74"/>
      <c r="E256" s="74"/>
    </row>
    <row r="257" spans="1:5" ht="18" customHeight="1">
      <c r="A257" s="15" t="s">
        <v>59</v>
      </c>
      <c r="B257" s="15"/>
      <c r="C257" s="73" t="s">
        <v>60</v>
      </c>
      <c r="D257" s="73"/>
      <c r="E257" s="73"/>
    </row>
    <row r="258" spans="1:5" ht="19.5" customHeight="1">
      <c r="A258" s="17" t="s">
        <v>67</v>
      </c>
      <c r="B258" s="17"/>
      <c r="C258" s="73" t="s">
        <v>61</v>
      </c>
      <c r="D258" s="74"/>
      <c r="E258" s="74"/>
    </row>
    <row r="259" spans="1:5" ht="18" customHeight="1">
      <c r="A259" s="15" t="s">
        <v>59</v>
      </c>
      <c r="B259" s="15"/>
      <c r="C259" s="73" t="s">
        <v>60</v>
      </c>
      <c r="D259" s="73"/>
      <c r="E259" s="73"/>
    </row>
    <row r="260" spans="1:5" ht="18" customHeight="1">
      <c r="A260" s="15"/>
      <c r="B260" s="15"/>
      <c r="C260" s="14"/>
      <c r="D260" s="14"/>
      <c r="E260" s="14"/>
    </row>
    <row r="261" spans="1:5" ht="18" customHeight="1">
      <c r="A261" s="15"/>
      <c r="B261" s="15"/>
      <c r="C261" s="14"/>
      <c r="D261" s="14"/>
      <c r="E261" s="14"/>
    </row>
    <row r="262" spans="1:5" ht="18" customHeight="1">
      <c r="A262" s="15" t="s">
        <v>63</v>
      </c>
      <c r="B262" s="15"/>
      <c r="C262" s="14"/>
      <c r="D262" s="14"/>
      <c r="E262" s="14"/>
    </row>
    <row r="264" spans="1:5" ht="15.75">
      <c r="A264" s="72"/>
      <c r="B264" s="72"/>
      <c r="C264" s="72"/>
      <c r="D264" s="72"/>
      <c r="E264" s="72"/>
    </row>
    <row r="265" spans="1:5" ht="21.75" customHeight="1">
      <c r="A265" s="25" t="s">
        <v>106</v>
      </c>
      <c r="B265" s="18"/>
      <c r="C265" s="72"/>
      <c r="D265" s="72"/>
      <c r="E265" s="72"/>
    </row>
    <row r="266" spans="1:5" ht="15.75">
      <c r="A266" s="11"/>
      <c r="B266" s="11"/>
      <c r="C266" s="72"/>
      <c r="D266" s="72"/>
      <c r="E266" s="72"/>
    </row>
    <row r="267" spans="1:5" ht="15.75">
      <c r="A267" s="11"/>
      <c r="B267" s="11"/>
      <c r="C267" s="72"/>
      <c r="D267" s="72"/>
      <c r="E267" s="72"/>
    </row>
    <row r="268" spans="1:5" ht="15.75">
      <c r="A268" s="11"/>
      <c r="B268" s="11"/>
      <c r="C268" s="72"/>
      <c r="D268" s="72"/>
      <c r="E268" s="72"/>
    </row>
    <row r="269" spans="1:5" ht="15.75">
      <c r="A269" s="11"/>
      <c r="B269" s="11"/>
      <c r="C269" s="72"/>
      <c r="D269" s="72"/>
      <c r="E269" s="72"/>
    </row>
    <row r="270" spans="1:5" ht="15.75">
      <c r="A270" s="42" t="s">
        <v>64</v>
      </c>
      <c r="B270" s="42"/>
      <c r="C270" s="72"/>
      <c r="D270" s="72"/>
      <c r="E270" s="72"/>
    </row>
    <row r="271" spans="1:5" ht="15.75">
      <c r="A271" s="11"/>
      <c r="B271" s="11"/>
      <c r="C271" s="72"/>
      <c r="D271" s="72"/>
      <c r="E271" s="72"/>
    </row>
  </sheetData>
  <sheetProtection/>
  <mergeCells count="217">
    <mergeCell ref="A12:C12"/>
    <mergeCell ref="A187:C187"/>
    <mergeCell ref="A189:C189"/>
    <mergeCell ref="A192:C192"/>
    <mergeCell ref="A197:C197"/>
    <mergeCell ref="A195:C195"/>
    <mergeCell ref="A196:C196"/>
    <mergeCell ref="A190:C190"/>
    <mergeCell ref="A188:C188"/>
    <mergeCell ref="A170:C170"/>
    <mergeCell ref="A171:C171"/>
    <mergeCell ref="A172:C172"/>
    <mergeCell ref="A173:C173"/>
    <mergeCell ref="A174:C174"/>
    <mergeCell ref="A182:C182"/>
    <mergeCell ref="A181:C181"/>
    <mergeCell ref="A201:C201"/>
    <mergeCell ref="A202:C202"/>
    <mergeCell ref="A203:C203"/>
    <mergeCell ref="A204:C204"/>
    <mergeCell ref="A205:C205"/>
    <mergeCell ref="A183:C183"/>
    <mergeCell ref="A184:C184"/>
    <mergeCell ref="A185:C185"/>
    <mergeCell ref="A186:C186"/>
    <mergeCell ref="A191:C191"/>
    <mergeCell ref="B72:E72"/>
    <mergeCell ref="B73:E73"/>
    <mergeCell ref="A199:C199"/>
    <mergeCell ref="A200:C200"/>
    <mergeCell ref="B78:E78"/>
    <mergeCell ref="B79:E79"/>
    <mergeCell ref="A92:E92"/>
    <mergeCell ref="B143:E143"/>
    <mergeCell ref="A119:D119"/>
    <mergeCell ref="A120:D120"/>
    <mergeCell ref="B69:E69"/>
    <mergeCell ref="B70:E70"/>
    <mergeCell ref="A26:E26"/>
    <mergeCell ref="A193:E193"/>
    <mergeCell ref="A194:C194"/>
    <mergeCell ref="A175:C175"/>
    <mergeCell ref="A176:C176"/>
    <mergeCell ref="A177:C177"/>
    <mergeCell ref="A178:C178"/>
    <mergeCell ref="B71:E71"/>
    <mergeCell ref="B61:E61"/>
    <mergeCell ref="B62:E62"/>
    <mergeCell ref="B63:E63"/>
    <mergeCell ref="B75:E75"/>
    <mergeCell ref="B76:E76"/>
    <mergeCell ref="B77:E77"/>
    <mergeCell ref="B64:E64"/>
    <mergeCell ref="B65:E65"/>
    <mergeCell ref="B67:E67"/>
    <mergeCell ref="B68:E68"/>
    <mergeCell ref="B55:E55"/>
    <mergeCell ref="B56:E56"/>
    <mergeCell ref="B57:E57"/>
    <mergeCell ref="B58:E58"/>
    <mergeCell ref="B59:E59"/>
    <mergeCell ref="B60:E60"/>
    <mergeCell ref="B48:E48"/>
    <mergeCell ref="B49:E49"/>
    <mergeCell ref="B50:E50"/>
    <mergeCell ref="B51:E51"/>
    <mergeCell ref="B52:E52"/>
    <mergeCell ref="B53:E53"/>
    <mergeCell ref="B41:E41"/>
    <mergeCell ref="B43:E43"/>
    <mergeCell ref="B44:E44"/>
    <mergeCell ref="B45:E45"/>
    <mergeCell ref="B46:E46"/>
    <mergeCell ref="B47:E47"/>
    <mergeCell ref="B35:E35"/>
    <mergeCell ref="B36:E36"/>
    <mergeCell ref="B37:E37"/>
    <mergeCell ref="B38:E38"/>
    <mergeCell ref="B39:E39"/>
    <mergeCell ref="B40:E40"/>
    <mergeCell ref="A207:D207"/>
    <mergeCell ref="A244:C244"/>
    <mergeCell ref="A245:C245"/>
    <mergeCell ref="A3:E3"/>
    <mergeCell ref="A4:E4"/>
    <mergeCell ref="A5:E5"/>
    <mergeCell ref="A212:D212"/>
    <mergeCell ref="A242:C242"/>
    <mergeCell ref="A243:E243"/>
    <mergeCell ref="B34:E34"/>
    <mergeCell ref="A131:D131"/>
    <mergeCell ref="C270:E270"/>
    <mergeCell ref="C271:E271"/>
    <mergeCell ref="A250:D250"/>
    <mergeCell ref="C258:E258"/>
    <mergeCell ref="C259:E259"/>
    <mergeCell ref="C253:E253"/>
    <mergeCell ref="C256:E256"/>
    <mergeCell ref="C257:E257"/>
    <mergeCell ref="C254:E254"/>
    <mergeCell ref="C266:E266"/>
    <mergeCell ref="C267:E267"/>
    <mergeCell ref="C268:E268"/>
    <mergeCell ref="C269:E269"/>
    <mergeCell ref="A215:D215"/>
    <mergeCell ref="A264:E264"/>
    <mergeCell ref="C265:E265"/>
    <mergeCell ref="B235:E235"/>
    <mergeCell ref="B236:E236"/>
    <mergeCell ref="B237:E237"/>
    <mergeCell ref="A241:C241"/>
    <mergeCell ref="A217:E217"/>
    <mergeCell ref="B222:E222"/>
    <mergeCell ref="A132:D132"/>
    <mergeCell ref="A133:D133"/>
    <mergeCell ref="A148:D148"/>
    <mergeCell ref="B140:E140"/>
    <mergeCell ref="B141:E141"/>
    <mergeCell ref="B142:E142"/>
    <mergeCell ref="A226:D226"/>
    <mergeCell ref="A227:D227"/>
    <mergeCell ref="A228:D228"/>
    <mergeCell ref="A230:D230"/>
    <mergeCell ref="A231:D231"/>
    <mergeCell ref="A233:E233"/>
    <mergeCell ref="B145:E145"/>
    <mergeCell ref="B156:E156"/>
    <mergeCell ref="A149:D149"/>
    <mergeCell ref="A180:C180"/>
    <mergeCell ref="A210:D210"/>
    <mergeCell ref="B127:E127"/>
    <mergeCell ref="A209:E209"/>
    <mergeCell ref="A135:D135"/>
    <mergeCell ref="A136:D136"/>
    <mergeCell ref="A152:D152"/>
    <mergeCell ref="A153:D153"/>
    <mergeCell ref="A198:C198"/>
    <mergeCell ref="A169:C169"/>
    <mergeCell ref="B128:E128"/>
    <mergeCell ref="A179:C179"/>
    <mergeCell ref="A239:C239"/>
    <mergeCell ref="A240:E240"/>
    <mergeCell ref="B223:E223"/>
    <mergeCell ref="B224:E224"/>
    <mergeCell ref="A211:D211"/>
    <mergeCell ref="A214:D214"/>
    <mergeCell ref="B219:E219"/>
    <mergeCell ref="B220:E220"/>
    <mergeCell ref="B221:E221"/>
    <mergeCell ref="B234:E234"/>
    <mergeCell ref="A17:E17"/>
    <mergeCell ref="A23:D23"/>
    <mergeCell ref="A24:D24"/>
    <mergeCell ref="A98:D98"/>
    <mergeCell ref="A28:E28"/>
    <mergeCell ref="B29:E29"/>
    <mergeCell ref="B85:E85"/>
    <mergeCell ref="B86:E86"/>
    <mergeCell ref="B32:E32"/>
    <mergeCell ref="B33:E33"/>
    <mergeCell ref="B87:E87"/>
    <mergeCell ref="A18:B18"/>
    <mergeCell ref="A19:B19"/>
    <mergeCell ref="A20:B20"/>
    <mergeCell ref="A21:B21"/>
    <mergeCell ref="B88:E88"/>
    <mergeCell ref="B80:E80"/>
    <mergeCell ref="B81:E81"/>
    <mergeCell ref="B82:E82"/>
    <mergeCell ref="B83:E83"/>
    <mergeCell ref="B84:E84"/>
    <mergeCell ref="B31:E31"/>
    <mergeCell ref="B105:E105"/>
    <mergeCell ref="B89:E89"/>
    <mergeCell ref="B90:E90"/>
    <mergeCell ref="A95:B95"/>
    <mergeCell ref="A94:B94"/>
    <mergeCell ref="A96:B96"/>
    <mergeCell ref="B102:E102"/>
    <mergeCell ref="B103:E103"/>
    <mergeCell ref="B104:E104"/>
    <mergeCell ref="A101:E101"/>
    <mergeCell ref="A99:D99"/>
    <mergeCell ref="B108:E108"/>
    <mergeCell ref="B139:E139"/>
    <mergeCell ref="B123:E123"/>
    <mergeCell ref="B124:E124"/>
    <mergeCell ref="B125:E125"/>
    <mergeCell ref="B126:E126"/>
    <mergeCell ref="B106:E106"/>
    <mergeCell ref="A150:D150"/>
    <mergeCell ref="A168:C168"/>
    <mergeCell ref="A167:C167"/>
    <mergeCell ref="A138:E138"/>
    <mergeCell ref="A166:E166"/>
    <mergeCell ref="B144:E144"/>
    <mergeCell ref="A155:E155"/>
    <mergeCell ref="A1:E1"/>
    <mergeCell ref="A2:E2"/>
    <mergeCell ref="B161:E161"/>
    <mergeCell ref="B162:E162"/>
    <mergeCell ref="B157:E157"/>
    <mergeCell ref="B158:E158"/>
    <mergeCell ref="B159:E159"/>
    <mergeCell ref="B160:E160"/>
    <mergeCell ref="B107:E107"/>
    <mergeCell ref="A122:E122"/>
    <mergeCell ref="A270:B270"/>
    <mergeCell ref="A247:D247"/>
    <mergeCell ref="A14:D14"/>
    <mergeCell ref="A8:E8"/>
    <mergeCell ref="A9:C9"/>
    <mergeCell ref="A10:C10"/>
    <mergeCell ref="A11:C11"/>
    <mergeCell ref="B163:E163"/>
    <mergeCell ref="B218:E218"/>
    <mergeCell ref="A110:E110"/>
  </mergeCells>
  <dataValidations count="1">
    <dataValidation type="list" operator="equal" allowBlank="1" showInputMessage="1" showErrorMessage="1" sqref="D244:D245 D168:D192 D194:D205 D241:D242 D10:D12">
      <formula1>"V"</formula1>
    </dataValidation>
  </dataValidations>
  <printOptions/>
  <pageMargins left="0.35433070866141736" right="0.2362204724409449" top="0.5118110236220472" bottom="0.2755905511811024" header="0.5118110236220472" footer="0.1574803149606299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abrosimov</cp:lastModifiedBy>
  <cp:lastPrinted>2013-06-14T11:34:53Z</cp:lastPrinted>
  <dcterms:created xsi:type="dcterms:W3CDTF">2009-12-09T14:19:20Z</dcterms:created>
  <dcterms:modified xsi:type="dcterms:W3CDTF">2016-03-21T13:37:16Z</dcterms:modified>
  <cp:category/>
  <cp:version/>
  <cp:contentType/>
  <cp:contentStatus/>
</cp:coreProperties>
</file>